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S\Desktop\"/>
    </mc:Choice>
  </mc:AlternateContent>
  <bookViews>
    <workbookView xWindow="0" yWindow="0" windowWidth="28800" windowHeight="12000" tabRatio="709"/>
  </bookViews>
  <sheets>
    <sheet name="AUN-8.3-1.1 รุ่น60" sheetId="24" r:id="rId1"/>
    <sheet name="AUN-8.3-1.2 รุ่น60-ยังไม่ข้อมูล" sheetId="25" r:id="rId2"/>
  </sheets>
  <definedNames>
    <definedName name="b" localSheetId="0">#REF!</definedName>
    <definedName name="b" localSheetId="1">#REF!</definedName>
    <definedName name="b">#REF!</definedName>
    <definedName name="_xlnm.Print_Area" localSheetId="0">'AUN-8.3-1.1 รุ่น60'!$A$1:$V$80</definedName>
    <definedName name="_xlnm.Print_Area" localSheetId="1">'AUN-8.3-1.2 รุ่น60-ยังไม่ข้อมูล'!$A$1:$L$85</definedName>
    <definedName name="_xlnm.Print_Titles" localSheetId="0">'AUN-8.3-1.1 รุ่น60'!$4:$7</definedName>
    <definedName name="_xlnm.Print_Titles" localSheetId="1">'AUN-8.3-1.2 รุ่น60-ยังไม่ข้อมูล'!$4:$7</definedName>
  </definedNames>
  <calcPr calcId="162913"/>
</workbook>
</file>

<file path=xl/calcChain.xml><?xml version="1.0" encoding="utf-8"?>
<calcChain xmlns="http://schemas.openxmlformats.org/spreadsheetml/2006/main">
  <c r="S15" i="24" l="1"/>
  <c r="T15" i="24"/>
  <c r="U15" i="24"/>
  <c r="V15" i="24"/>
  <c r="R15" i="24"/>
  <c r="S72" i="24"/>
  <c r="T72" i="24"/>
  <c r="T73" i="24" s="1"/>
  <c r="U72" i="24"/>
  <c r="V72" i="24"/>
  <c r="R72" i="24"/>
  <c r="S64" i="24"/>
  <c r="T64" i="24"/>
  <c r="U64" i="24"/>
  <c r="V64" i="24"/>
  <c r="R64" i="24"/>
  <c r="S58" i="24"/>
  <c r="T58" i="24"/>
  <c r="U58" i="24"/>
  <c r="V58" i="24"/>
  <c r="R58" i="24"/>
  <c r="S30" i="24"/>
  <c r="T30" i="24"/>
  <c r="U30" i="24"/>
  <c r="V30" i="24"/>
  <c r="R30" i="24"/>
  <c r="T25" i="24"/>
  <c r="S24" i="24"/>
  <c r="S25" i="24" s="1"/>
  <c r="T24" i="24"/>
  <c r="U24" i="24"/>
  <c r="U25" i="24" s="1"/>
  <c r="U73" i="24" s="1"/>
  <c r="V24" i="24"/>
  <c r="V25" i="24" s="1"/>
  <c r="R24" i="24"/>
  <c r="R25" i="24" s="1"/>
  <c r="S22" i="24"/>
  <c r="T22" i="24"/>
  <c r="U22" i="24"/>
  <c r="V22" i="24"/>
  <c r="R22" i="24"/>
  <c r="P70" i="24"/>
  <c r="P71" i="24"/>
  <c r="Q71" i="24" s="1"/>
  <c r="P69" i="24"/>
  <c r="P66" i="24"/>
  <c r="P63" i="24"/>
  <c r="P60" i="24"/>
  <c r="Q60" i="24" s="1"/>
  <c r="P33" i="24"/>
  <c r="P34" i="24"/>
  <c r="P35" i="24"/>
  <c r="Q35" i="24" s="1"/>
  <c r="P36" i="24"/>
  <c r="Q36" i="24" s="1"/>
  <c r="P37" i="24"/>
  <c r="P38" i="24"/>
  <c r="P39" i="24"/>
  <c r="Q39" i="24" s="1"/>
  <c r="P40" i="24"/>
  <c r="Q40" i="24" s="1"/>
  <c r="P41" i="24"/>
  <c r="P42" i="24"/>
  <c r="P43" i="24"/>
  <c r="Q43" i="24" s="1"/>
  <c r="P44" i="24"/>
  <c r="Q44" i="24" s="1"/>
  <c r="P45" i="24"/>
  <c r="P46" i="24"/>
  <c r="P47" i="24"/>
  <c r="P48" i="24"/>
  <c r="Q48" i="24" s="1"/>
  <c r="P49" i="24"/>
  <c r="P50" i="24"/>
  <c r="P51" i="24"/>
  <c r="Q51" i="24" s="1"/>
  <c r="P52" i="24"/>
  <c r="Q52" i="24" s="1"/>
  <c r="P53" i="24"/>
  <c r="P54" i="24"/>
  <c r="P55" i="24"/>
  <c r="Q55" i="24" s="1"/>
  <c r="P56" i="24"/>
  <c r="Q56" i="24" s="1"/>
  <c r="P57" i="24"/>
  <c r="P32" i="24"/>
  <c r="P28" i="24"/>
  <c r="Q28" i="24" s="1"/>
  <c r="P29" i="24"/>
  <c r="Q29" i="24" s="1"/>
  <c r="P27" i="24"/>
  <c r="P18" i="24"/>
  <c r="P19" i="24"/>
  <c r="Q19" i="24" s="1"/>
  <c r="P20" i="24"/>
  <c r="Q20" i="24" s="1"/>
  <c r="P21" i="24"/>
  <c r="P23" i="24"/>
  <c r="P10" i="24"/>
  <c r="Q10" i="24" s="1"/>
  <c r="P11" i="24"/>
  <c r="Q11" i="24" s="1"/>
  <c r="P12" i="24"/>
  <c r="P13" i="24"/>
  <c r="P14" i="24"/>
  <c r="Q14" i="24" s="1"/>
  <c r="P9" i="24"/>
  <c r="Q9" i="24" s="1"/>
  <c r="P17" i="24"/>
  <c r="O71" i="24"/>
  <c r="O70" i="24"/>
  <c r="O69" i="24"/>
  <c r="O72" i="24" s="1"/>
  <c r="D72" i="24"/>
  <c r="E72" i="24"/>
  <c r="F72" i="24"/>
  <c r="G72" i="24"/>
  <c r="H72" i="24"/>
  <c r="I72" i="24"/>
  <c r="J72" i="24"/>
  <c r="K72" i="24"/>
  <c r="L72" i="24"/>
  <c r="M72" i="24"/>
  <c r="N72" i="24"/>
  <c r="C72" i="24"/>
  <c r="B72" i="24"/>
  <c r="O66" i="24"/>
  <c r="D67" i="24"/>
  <c r="E67" i="24"/>
  <c r="F67" i="24"/>
  <c r="G67" i="24"/>
  <c r="H67" i="24"/>
  <c r="I67" i="24"/>
  <c r="J67" i="24"/>
  <c r="K67" i="24"/>
  <c r="L67" i="24"/>
  <c r="M67" i="24"/>
  <c r="N67" i="24"/>
  <c r="C67" i="24"/>
  <c r="O63" i="24"/>
  <c r="D64" i="24"/>
  <c r="E64" i="24"/>
  <c r="F64" i="24"/>
  <c r="G64" i="24"/>
  <c r="H64" i="24"/>
  <c r="I64" i="24"/>
  <c r="J64" i="24"/>
  <c r="K64" i="24"/>
  <c r="P64" i="24" s="1"/>
  <c r="L64" i="24"/>
  <c r="M64" i="24"/>
  <c r="N64" i="24"/>
  <c r="C64" i="24"/>
  <c r="O64" i="24" s="1"/>
  <c r="O60" i="24"/>
  <c r="N61" i="24"/>
  <c r="D61" i="24"/>
  <c r="E61" i="24"/>
  <c r="F61" i="24"/>
  <c r="G61" i="24"/>
  <c r="H61" i="24"/>
  <c r="I61" i="24"/>
  <c r="J61" i="24"/>
  <c r="K61" i="24"/>
  <c r="L61" i="24"/>
  <c r="M61" i="24"/>
  <c r="C61" i="24"/>
  <c r="D58" i="24"/>
  <c r="E58" i="24"/>
  <c r="F58" i="24"/>
  <c r="G58" i="24"/>
  <c r="H58" i="24"/>
  <c r="I58" i="24"/>
  <c r="J58" i="24"/>
  <c r="K58" i="24"/>
  <c r="L58" i="24"/>
  <c r="M58" i="24"/>
  <c r="N58" i="24"/>
  <c r="C58" i="24"/>
  <c r="B58" i="24"/>
  <c r="O47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8" i="24"/>
  <c r="O49" i="24"/>
  <c r="O50" i="24"/>
  <c r="O51" i="24"/>
  <c r="O52" i="24"/>
  <c r="O53" i="24"/>
  <c r="O54" i="24"/>
  <c r="O55" i="24"/>
  <c r="O56" i="24"/>
  <c r="O57" i="24"/>
  <c r="O32" i="24"/>
  <c r="O58" i="24" s="1"/>
  <c r="B30" i="24"/>
  <c r="E30" i="24"/>
  <c r="F30" i="24"/>
  <c r="G30" i="24"/>
  <c r="H30" i="24"/>
  <c r="I30" i="24"/>
  <c r="J30" i="24"/>
  <c r="K30" i="24"/>
  <c r="P30" i="24" s="1"/>
  <c r="L30" i="24"/>
  <c r="M30" i="24"/>
  <c r="N30" i="24"/>
  <c r="C30" i="24"/>
  <c r="C73" i="24" s="1"/>
  <c r="O28" i="24"/>
  <c r="O29" i="24"/>
  <c r="O27" i="24"/>
  <c r="F24" i="24"/>
  <c r="G24" i="24"/>
  <c r="H24" i="24"/>
  <c r="I24" i="24"/>
  <c r="J24" i="24"/>
  <c r="K24" i="24"/>
  <c r="E24" i="24"/>
  <c r="E25" i="24" s="1"/>
  <c r="B24" i="24"/>
  <c r="B22" i="24"/>
  <c r="B15" i="24"/>
  <c r="F15" i="24"/>
  <c r="G15" i="24"/>
  <c r="H15" i="24"/>
  <c r="I15" i="24"/>
  <c r="J15" i="24"/>
  <c r="K15" i="24"/>
  <c r="L15" i="24"/>
  <c r="M15" i="24"/>
  <c r="C15" i="24"/>
  <c r="O17" i="24"/>
  <c r="O18" i="24"/>
  <c r="O19" i="24"/>
  <c r="O20" i="24"/>
  <c r="O21" i="24"/>
  <c r="O23" i="24"/>
  <c r="O24" i="24" s="1"/>
  <c r="O10" i="24"/>
  <c r="O11" i="24"/>
  <c r="O12" i="24"/>
  <c r="O13" i="24"/>
  <c r="Q13" i="24" s="1"/>
  <c r="O14" i="24"/>
  <c r="O9" i="24"/>
  <c r="G22" i="24"/>
  <c r="H22" i="24"/>
  <c r="I22" i="24"/>
  <c r="J22" i="24"/>
  <c r="K22" i="24"/>
  <c r="L22" i="24"/>
  <c r="L25" i="24" s="1"/>
  <c r="M22" i="24"/>
  <c r="M25" i="24" s="1"/>
  <c r="F22" i="24"/>
  <c r="R73" i="24" l="1"/>
  <c r="S73" i="24"/>
  <c r="V73" i="24"/>
  <c r="L73" i="24"/>
  <c r="N73" i="24"/>
  <c r="P67" i="24"/>
  <c r="Q47" i="24"/>
  <c r="Q70" i="24"/>
  <c r="E73" i="24"/>
  <c r="D73" i="24"/>
  <c r="P61" i="24"/>
  <c r="Q23" i="24"/>
  <c r="Q18" i="24"/>
  <c r="Q32" i="24"/>
  <c r="Q54" i="24"/>
  <c r="Q50" i="24"/>
  <c r="Q46" i="24"/>
  <c r="Q42" i="24"/>
  <c r="Q38" i="24"/>
  <c r="Q34" i="24"/>
  <c r="Q66" i="24"/>
  <c r="P15" i="24"/>
  <c r="O67" i="24"/>
  <c r="Q63" i="24"/>
  <c r="M73" i="24"/>
  <c r="P58" i="24"/>
  <c r="Q58" i="24" s="1"/>
  <c r="O61" i="24"/>
  <c r="P72" i="24"/>
  <c r="Q72" i="24" s="1"/>
  <c r="Q17" i="24"/>
  <c r="Q12" i="24"/>
  <c r="Q21" i="24"/>
  <c r="Q27" i="24"/>
  <c r="Q57" i="24"/>
  <c r="Q53" i="24"/>
  <c r="Q49" i="24"/>
  <c r="Q45" i="24"/>
  <c r="Q41" i="24"/>
  <c r="Q37" i="24"/>
  <c r="Q33" i="24"/>
  <c r="Q69" i="24"/>
  <c r="Q64" i="24"/>
  <c r="Q67" i="24"/>
  <c r="K25" i="24"/>
  <c r="G25" i="24"/>
  <c r="G73" i="24" s="1"/>
  <c r="P22" i="24"/>
  <c r="H25" i="24"/>
  <c r="H73" i="24" s="1"/>
  <c r="P24" i="24"/>
  <c r="Q24" i="24" s="1"/>
  <c r="O22" i="24"/>
  <c r="O25" i="24" s="1"/>
  <c r="B25" i="24"/>
  <c r="B73" i="24" s="1"/>
  <c r="I25" i="24"/>
  <c r="I73" i="24" s="1"/>
  <c r="J25" i="24"/>
  <c r="J73" i="24" s="1"/>
  <c r="F25" i="24"/>
  <c r="F73" i="24" s="1"/>
  <c r="O30" i="24"/>
  <c r="Q30" i="24" s="1"/>
  <c r="O15" i="24"/>
  <c r="O73" i="24" s="1"/>
  <c r="Q61" i="24" l="1"/>
  <c r="Q22" i="24"/>
  <c r="Q15" i="24"/>
  <c r="P25" i="24"/>
  <c r="Q25" i="24" s="1"/>
  <c r="K73" i="24"/>
  <c r="P73" i="24" s="1"/>
  <c r="Q73" i="24" s="1"/>
</calcChain>
</file>

<file path=xl/sharedStrings.xml><?xml version="1.0" encoding="utf-8"?>
<sst xmlns="http://schemas.openxmlformats.org/spreadsheetml/2006/main" count="203" uniqueCount="137">
  <si>
    <t>สำนักวิชา/หลักสูตร</t>
  </si>
  <si>
    <t>1. วิทยาศาสตร์</t>
  </si>
  <si>
    <t>1) วิทยาศาสตร์การกีฬา</t>
  </si>
  <si>
    <t>รวมสำนักวิชาวิทยาศาสตร์</t>
  </si>
  <si>
    <t xml:space="preserve">2. เทคโนโลยีสังคม  </t>
  </si>
  <si>
    <t>รวมสำนักวิชาเทคโนโลยีสังคม</t>
  </si>
  <si>
    <t>3. เทคโนโลยีการเกษตร</t>
  </si>
  <si>
    <t>1) เทคโนโลยีการผลิตพืช</t>
  </si>
  <si>
    <t>2) เทคโนโลยีการผลิตสัตว์</t>
  </si>
  <si>
    <t>3) เทคโนโลยีอาหาร</t>
  </si>
  <si>
    <t>รวมสำนักวิชาเทคโนโลยีการเกษตร</t>
  </si>
  <si>
    <t>4. วิศวกรรมศาสตร์</t>
  </si>
  <si>
    <t>รวมสำนักวิชาวิศวกรรมศาสตร์</t>
  </si>
  <si>
    <t>5. แพทยศาสตร์</t>
  </si>
  <si>
    <t>รวมสำนักวิชาแพทยศาสตร์</t>
  </si>
  <si>
    <t>6. พยาบาลศาสตร์</t>
  </si>
  <si>
    <t>1) พยาบาลศาสตร์</t>
  </si>
  <si>
    <t>รวมสำนักวิชาพยาบาลศาสตร์</t>
  </si>
  <si>
    <t xml:space="preserve"> ภาพรวมระดับปริญญาตรี</t>
  </si>
  <si>
    <t>7. ทันตแพทยศาสตร์</t>
  </si>
  <si>
    <t>1) ทันตแพทยศาสตร์</t>
  </si>
  <si>
    <t>รวมสำนักวิชาทันตแพทยศาสตร์</t>
  </si>
  <si>
    <t>รวมวิทยาการสารสนเทศ</t>
  </si>
  <si>
    <t>รวมการจัดการ</t>
  </si>
  <si>
    <t>2) คณิตศาสตร์</t>
  </si>
  <si>
    <t>3) คณิตศาสตร์ (Honors Program)</t>
  </si>
  <si>
    <t>1) ยังไม่สังกัดหลักสูตร-เทคโนโลยีสารสนเทศ</t>
  </si>
  <si>
    <t>2) วิทยาการสารสนเทศ (นิเทศศาสตร์)</t>
  </si>
  <si>
    <t>3) วิทยาการสารสนเทศ (ระบบสารสนเทศเพื่อการจัดการ)</t>
  </si>
  <si>
    <t>4) วิทยาการสารสนเทศ (สารสนเทศศึกษา)</t>
  </si>
  <si>
    <t>5) วิทยาการสารสนเทศ (ซอฟต์แวร์วิสาหกิจ)</t>
  </si>
  <si>
    <t>6) วิทยาการสารสนเทศบัณฑิตแบบก้าวหน้า</t>
  </si>
  <si>
    <t xml:space="preserve">               2. ** การรับนักศึกษาระบบอื่น ๆ  ได้แก่  </t>
  </si>
  <si>
    <t xml:space="preserve">                      1) การรับตรง ได้แก่ หลักสูตรวิทยาศาสตรบัณฑิต (honors program) แพทยศาสตรบัณฑิต พยาบาลศาสตรบัณฑิต  และทันตแพทยศาสตรบัณฑิต</t>
  </si>
  <si>
    <t xml:space="preserve">                      2) อื่น ๆ ได้แก่  โควตาผู้พิการ นักศึกษาทุนชายแดนภาคใต้ นักศึกษาขอกลับเข้าศึกษาใหม่ นักศึกษาทุน 84 พรรษาฯ นักศึกษาทุน มทส. ศักยบัณฑิต </t>
  </si>
  <si>
    <t>แหล่งที่มา : ศูนย์บริการการศึกษา</t>
  </si>
  <si>
    <t>4) ฟิสิกส์</t>
  </si>
  <si>
    <t>5) ฟิสิกส์ (Honors Program)</t>
  </si>
  <si>
    <t xml:space="preserve">6) เคมี (Honors Program) </t>
  </si>
  <si>
    <t>7) ชีววิทยา</t>
  </si>
  <si>
    <t xml:space="preserve">8) ชีววิทยา (Honors Program) </t>
  </si>
  <si>
    <t>9) วิทยาศาสตรบัณฑิตแบบก้าวหน้า</t>
  </si>
  <si>
    <t xml:space="preserve">                          นักศึกษาหลักสูตรวิศวกรรมเมคคาทรอนิกส์  และรับโอน   </t>
  </si>
  <si>
    <t>1) ยังไม่สังกัดสาขา-วิศวกรรมศาสตร์</t>
  </si>
  <si>
    <t>7) เทคโนโลยีการจัดการ</t>
  </si>
  <si>
    <t>8) เทคโนโลยีการจัดการ (การจัดการการตลาด)</t>
  </si>
  <si>
    <t>9) เทคโนโลยีการจัดการ (การจัดการโลจิสติกส์)</t>
  </si>
  <si>
    <t>10) เทคโนโลยีการจัดการ (การประกอบการ)</t>
  </si>
  <si>
    <t>11) เทคโนโลยีการจัดการ (การจัดการธุรกิจใหม่และภาวการณ์ประกอบการ)</t>
  </si>
  <si>
    <t>1) ยังไม่สังกัดสาขา-สาธารณสุข</t>
  </si>
  <si>
    <t>26) วิศวกรรมนวัตกรรมและการออกแบบวัสดุ นานาชาติ</t>
  </si>
  <si>
    <t>นักศึกษาสุทธิของหลักสูตร</t>
  </si>
  <si>
    <t xml:space="preserve">A1 </t>
  </si>
  <si>
    <t xml:space="preserve">A2 </t>
  </si>
  <si>
    <t xml:space="preserve">B1 </t>
  </si>
  <si>
    <t>B2</t>
  </si>
  <si>
    <t xml:space="preserve">  C1</t>
  </si>
  <si>
    <t>C2</t>
  </si>
  <si>
    <t>รวมทั้งหมด</t>
  </si>
  <si>
    <t>2) วิศวกรรมเกษตรและอาหาร</t>
  </si>
  <si>
    <t>3) วิศวกรรมขนส่งและโลจิสติกส์</t>
  </si>
  <si>
    <t>4) วิศวกรรมคอมพิวเตอร์</t>
  </si>
  <si>
    <t>5) วิศวกรรมเคมี</t>
  </si>
  <si>
    <t>6) วิศวกรรมเครื่องกล</t>
  </si>
  <si>
    <t>7) วิศวกรรมเซรามิก</t>
  </si>
  <si>
    <t>8) วิศวกรรมโทรคมนาคม</t>
  </si>
  <si>
    <t>9) วิศวกรรมพอลิเมอร์</t>
  </si>
  <si>
    <t>10) วิศวกรรมไฟฟ้า</t>
  </si>
  <si>
    <t>11) วิศวกรรมโยธา</t>
  </si>
  <si>
    <t>12) วิศวกรรมโลหการ</t>
  </si>
  <si>
    <t>13) วิศวกรรมสิ่งแวดล้อม</t>
  </si>
  <si>
    <t>14) วิศวกรรมอุตสาหการ</t>
  </si>
  <si>
    <t>15) วิศวกรรมปิโตรเลียมและเทคโนโลยีธรณี</t>
  </si>
  <si>
    <t>16) วิศวกรรมอิเล็กทรอนิกส์</t>
  </si>
  <si>
    <t>17) วิศวกรรมยานยนต์</t>
  </si>
  <si>
    <t>18) วิศวกรรมเมคคาทรอนิกส์</t>
  </si>
  <si>
    <t>19) วิศวกรรมอากาศยาน</t>
  </si>
  <si>
    <t>20) วิศวกรรมธรณี</t>
  </si>
  <si>
    <t>21) วิศวกรรมการผลิตอัตโนมัติและหุ่นยนต์</t>
  </si>
  <si>
    <t>22) วิศวกรรมเครื่องกล นานาชาติ</t>
  </si>
  <si>
    <t>24) วิศวกรรมโยธา นานาชาติ</t>
  </si>
  <si>
    <t>25) วิศวกรรมปิโตรเคมีและพอลิเมอร์ นานาชาติ</t>
  </si>
  <si>
    <t>8. สาธารณสุขศาสตร์</t>
  </si>
  <si>
    <t>1) แพทยศาสตร์</t>
  </si>
  <si>
    <t>2) อาชีวอนามัยและความปลอดภัย</t>
  </si>
  <si>
    <t>3) อนามัยสิ่งแวดล้อม</t>
  </si>
  <si>
    <t>จำนวนนักศึกษาที่มีทักษะด้านภาษาอังกฤษ ตามประกาศฯ เรื่อง 
การทดสอบความรู้ภาษาอังกฤษสำหรับนักศึกษาระดับปริญญาตรี มทส.</t>
  </si>
  <si>
    <t>รวม</t>
  </si>
  <si>
    <t>ร้อยละ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</si>
  <si>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: 1. * โควตา ได้แก่  โควตาวิชาเรียน โควตาวิชาสามัญ โควตาผู้มีความสามารถพิเศษ (โควตานักกีฬา โควตาดนตรีและนาฏศิลป์ โควตาเด็กดีมีคุณธรรม และโควตาวิทยาศาสตร์และเทคโนโลยี) </t>
    </r>
  </si>
  <si>
    <t>จำนวนนักศึกษาแรกเข้า
ที่ได้ตั้งแต่  B1 ขึ้นไป</t>
  </si>
  <si>
    <r>
      <t xml:space="preserve">ตารางที่ AUN-QA 8.3-1 : </t>
    </r>
    <r>
      <rPr>
        <b/>
        <u/>
        <sz val="17"/>
        <color theme="1"/>
        <rFont val="TH SarabunPSK"/>
        <family val="2"/>
      </rPr>
      <t>จำนวนนักศึกษาแรกเข้า</t>
    </r>
    <r>
      <rPr>
        <b/>
        <sz val="17"/>
        <color theme="1"/>
        <rFont val="TH SarabunPSK"/>
        <family val="2"/>
      </rPr>
      <t>ที่มีทักษะด้านภาษาอังกฤษ ตั้งแต่ B1 ขึ้นไป ตามประกาศฯ เรื่อง การทดสอบความรู้</t>
    </r>
  </si>
  <si>
    <r>
      <t xml:space="preserve">                                ภาษาอังกฤษสำหรับนักศึกษา ระดับปริญญาตรี มทส. รุ่นปีการศึกษา 2560 (เมื่อสิ้นภาค 3/2560)</t>
    </r>
    <r>
      <rPr>
        <b/>
        <sz val="14"/>
        <color rgb="FF0000FF"/>
        <rFont val="TH SarabunPSK"/>
        <family val="2"/>
      </rPr>
      <t xml:space="preserve"> </t>
    </r>
  </si>
  <si>
    <r>
      <t xml:space="preserve">ตารางที่ AUN-QA 8.3-1 : จำนวนนักศึกษาที่มีทักษะด้านภาษาอังกฤษ ตั้งแต่ B1 ขึ้นไป </t>
    </r>
    <r>
      <rPr>
        <b/>
        <u/>
        <sz val="17"/>
        <color theme="1"/>
        <rFont val="TH SarabunPSK"/>
        <family val="2"/>
      </rPr>
      <t>ก่อนสำเร็จการศึกษา</t>
    </r>
    <r>
      <rPr>
        <b/>
        <sz val="17"/>
        <color theme="1"/>
        <rFont val="TH SarabunPSK"/>
        <family val="2"/>
      </rPr>
      <t xml:space="preserve"> ตามประกาศฯ เรื่อง </t>
    </r>
  </si>
  <si>
    <t xml:space="preserve">                                 การทดสอบความรู้ภาษาอังกฤษสำหรับนักศึกษา ระดับปริญญาตรี มทส. รุ่นปีการศึกษา 2560 (เมื่อสิ้นภาค 3/2560)</t>
  </si>
  <si>
    <t xml:space="preserve">                                 (ข้อมูลประกอบเกณฑ์การพิจารณาเพื่อยกระดับหลักสูตร 4.13)</t>
  </si>
  <si>
    <t>จำนวนนักศึกษาที่ได้ตั้งแต่  B1 ขึ้นไป ก่อนสำเร็จการศึกษา</t>
  </si>
  <si>
    <t xml:space="preserve">                                (ข้อมูลประกอบเกณฑ์การพิจารณาเพื่อยกระดับหลักสูตร 4.13)</t>
  </si>
  <si>
    <t>A0 (High)</t>
  </si>
  <si>
    <t>A0 (Low)</t>
  </si>
  <si>
    <t>A0 (Mid)</t>
  </si>
  <si>
    <t xml:space="preserve">1) เคมี (Honors Program) </t>
  </si>
  <si>
    <t>4) ชีววิทยา (Honors Program)</t>
  </si>
  <si>
    <t>6) วิทยาศาสตร์การกีฬา</t>
  </si>
  <si>
    <t>3) วิทยาการสารสนเทศ (ธุรกิจอัจฉริยะและการวิเคราะห์ข้อมูล)</t>
  </si>
  <si>
    <t>2) วิทยาการสารสนเทศ (ซอฟต์แวร์วิสาหกิจ)</t>
  </si>
  <si>
    <t>4) วิทยาการสารสนเทศ (นิเทศศาสตร์ดิจิทัล)</t>
  </si>
  <si>
    <t>5) วิทยาการสารสนเทศ (สารสนเทศศึกษา)</t>
  </si>
  <si>
    <t>6) เทคโนโลยีการจัดการ</t>
  </si>
  <si>
    <t>15) วิศวกรรมยานยนต์</t>
  </si>
  <si>
    <t>20) วิศวกรรมปิโตรเลียมและเทคโนโลยีธรณี</t>
  </si>
  <si>
    <t>2) ยังไม่สังกัดสาขา-วิศวกรรมศาสตร์ นานาชาติ</t>
  </si>
  <si>
    <t>3) วิศวกรรมการผลิตอัตโนมัติและหุ่นยนต์</t>
  </si>
  <si>
    <t>4) วิศวกรรมเกษตรและอาหาร</t>
  </si>
  <si>
    <t>5) วิศวกรรมขนส่งและโลจิสติกส์</t>
  </si>
  <si>
    <t>6) วิศวกรรมคอมพิวเตอร์</t>
  </si>
  <si>
    <t>7) วิศวกรรมเคมี</t>
  </si>
  <si>
    <t>14) วิศวกรรมอิเล็กทรอนิกส์</t>
  </si>
  <si>
    <t>26) วิศวกรรมโยธา นานาชาติ</t>
  </si>
  <si>
    <t>24) วิศวกรรมนวัตกรรมและการออกแบบวัสดุ นานาชาติ</t>
  </si>
  <si>
    <t>3) อาชีวอนามัยและความปลอดภัย</t>
  </si>
  <si>
    <t>2) อนามัยสิ่งแวดล้อม</t>
  </si>
  <si>
    <t>รวมสำนักวิชาสาธารณสุขศาสตร์</t>
  </si>
  <si>
    <t>*ไม่สอบ</t>
  </si>
  <si>
    <t>**เทียบผล</t>
  </si>
  <si>
    <t>***Time Out</t>
  </si>
  <si>
    <t xml:space="preserve">               2. ** เทียบผล คือ ไม่เข้าสอบแต่ใช้ผลคะแนนจากผลสอบอื่นมายื่นเทียบ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</si>
  <si>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: 1. * ไม่สอบ คือ นักศึกษาที่ไม่เข้าทำการทดสอบ พ้นสภาพ 7 คน, กำลังศึกษา รอผลสอบ 1 คน</t>
    </r>
  </si>
  <si>
    <t xml:space="preserve">               3. *** Time Out คือ เข้าสอบแต่ไม่มีผลสอบเนื่องจากหมดเวลา ได้รับคะแนนเป็น 0</t>
  </si>
  <si>
    <t>ลาออก</t>
  </si>
  <si>
    <t>เสียชีวิต</t>
  </si>
  <si>
    <t>ให้ออกเนื่องจากผลการเรียน</t>
  </si>
  <si>
    <t>ให้ออกเนื่องจากไม่ชำระเงิน</t>
  </si>
  <si>
    <t>ให้ออกเนื่องจากไม่มาลงทะเบียน</t>
  </si>
  <si>
    <t>จำนวนนักศึกษาแรกเข้าที่พ้นสภาพการเป็นนักศึกษา จำแนกตามสาเหตุ ณ 23/8/2561</t>
  </si>
  <si>
    <t>-</t>
  </si>
  <si>
    <t>ข้อมูล ณ วันที่ 23 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</si>
</sst>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name val="CordiaUPC"/>
      <family val="1"/>
      <charset val="66"/>
    </font>
    <font>
      <b/>
      <sz val="15"/>
      <color theme="1"/>
      <name val="TH SarabunPSK"/>
      <family val="2"/>
    </font>
    <font>
      <b/>
      <sz val="17"/>
      <color theme="1"/>
      <name val="TH SarabunPSK"/>
      <family val="2"/>
    </font>
    <font>
      <sz val="15"/>
      <color theme="1"/>
      <name val="TH SarabunPSK"/>
      <family val="2"/>
    </font>
    <font>
      <sz val="15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9"/>
      <color theme="1"/>
      <name val="TH SarabunPSK"/>
      <family val="2"/>
    </font>
    <font>
      <sz val="14"/>
      <name val="AngsanaUPC"/>
      <family val="1"/>
    </font>
    <font>
      <b/>
      <sz val="17"/>
      <color theme="1"/>
      <name val="Calibri"/>
      <family val="2"/>
      <charset val="222"/>
      <scheme val="minor"/>
    </font>
    <font>
      <sz val="15"/>
      <color rgb="FF0000FF"/>
      <name val="TH SarabunPSK"/>
      <family val="2"/>
    </font>
    <font>
      <b/>
      <sz val="16"/>
      <color rgb="FF0000FF"/>
      <name val="TH SarabunPSK"/>
      <family val="2"/>
    </font>
    <font>
      <b/>
      <u/>
      <sz val="17"/>
      <color theme="1"/>
      <name val="TH SarabunPSK"/>
      <family val="2"/>
    </font>
    <font>
      <b/>
      <sz val="14"/>
      <color rgb="FF0000FF"/>
      <name val="TH SarabunPSK"/>
      <family val="2"/>
    </font>
    <font>
      <b/>
      <sz val="17"/>
      <color rgb="FF0000FF"/>
      <name val="TH SarabunPSK"/>
      <family val="2"/>
    </font>
    <font>
      <sz val="10"/>
      <color indexed="8"/>
      <name val="Tahoma"/>
      <charset val="222"/>
    </font>
    <font>
      <sz val="16"/>
      <color theme="1"/>
      <name val="TH SarabunPSK"/>
      <family val="2"/>
    </font>
    <font>
      <sz val="10"/>
      <color indexed="8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rgb="FFFFC000"/>
        <bgColor indexed="64"/>
      </patternFill>
    </fill>
  </fills>
  <borders count="201">
    <border>
      <left/>
      <right/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medium">
        <color theme="1" tint="0.34998626667073579"/>
      </left>
      <right/>
      <top style="dotted">
        <color theme="1" tint="0.34998626667073579"/>
      </top>
      <bottom/>
      <diagonal/>
    </border>
    <border>
      <left style="medium">
        <color theme="1" tint="0.34998626667073579"/>
      </left>
      <right/>
      <top/>
      <bottom style="dotted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 style="thin">
        <color indexed="64"/>
      </top>
      <bottom style="dotted">
        <color indexed="64"/>
      </bottom>
      <diagonal/>
    </border>
    <border>
      <left style="medium">
        <color theme="1" tint="0.34998626667073579"/>
      </left>
      <right/>
      <top style="dotted">
        <color indexed="64"/>
      </top>
      <bottom style="dotted">
        <color theme="1" tint="0.34998626667073579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indexed="64"/>
      </top>
      <bottom style="dotted">
        <color theme="1" tint="0.34998626667073579"/>
      </bottom>
      <diagonal/>
    </border>
    <border>
      <left style="medium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 style="dotted">
        <color indexed="64"/>
      </top>
      <bottom style="dotted">
        <color indexed="64"/>
      </bottom>
      <diagonal/>
    </border>
    <border>
      <left style="medium">
        <color theme="1" tint="0.34998626667073579"/>
      </left>
      <right/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dotted">
        <color theme="1" tint="0.34998626667073579"/>
      </top>
      <bottom style="dotted">
        <color indexed="64"/>
      </bottom>
      <diagonal/>
    </border>
    <border>
      <left style="medium">
        <color theme="1" tint="0.34998626667073579"/>
      </left>
      <right/>
      <top style="dotted">
        <color indexed="64"/>
      </top>
      <bottom/>
      <diagonal/>
    </border>
    <border>
      <left style="medium">
        <color theme="1" tint="0.34998626667073579"/>
      </left>
      <right/>
      <top style="thin">
        <color indexed="64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/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/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 style="dotted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indexed="64"/>
      </top>
      <bottom style="dotted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indexed="64"/>
      </top>
      <bottom style="dotted">
        <color indexed="64"/>
      </bottom>
      <diagonal/>
    </border>
    <border>
      <left/>
      <right style="thin">
        <color theme="1" tint="0.34998626667073579"/>
      </right>
      <top style="dotted">
        <color indexed="64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indexed="64"/>
      </top>
      <bottom style="dotted">
        <color indexed="64"/>
      </bottom>
      <diagonal/>
    </border>
    <border>
      <left/>
      <right style="thin">
        <color theme="1" tint="0.34998626667073579"/>
      </right>
      <top/>
      <bottom style="dotted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/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indexed="64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dotted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indexed="64"/>
      </top>
      <bottom style="dotted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indexed="64"/>
      </top>
      <bottom style="dotted">
        <color indexed="64"/>
      </bottom>
      <diagonal/>
    </border>
    <border>
      <left style="thin">
        <color theme="1" tint="0.34998626667073579"/>
      </left>
      <right/>
      <top style="dotted">
        <color indexed="64"/>
      </top>
      <bottom style="dotted">
        <color theme="1" tint="0.34998626667073579"/>
      </bottom>
      <diagonal/>
    </border>
    <border>
      <left style="thin">
        <color theme="1" tint="0.34998626667073579"/>
      </left>
      <right/>
      <top style="dotted">
        <color indexed="64"/>
      </top>
      <bottom style="dotted">
        <color indexed="64"/>
      </bottom>
      <diagonal/>
    </border>
    <border>
      <left style="thin">
        <color theme="1" tint="0.34998626667073579"/>
      </left>
      <right/>
      <top/>
      <bottom style="dotted">
        <color theme="1" tint="0.34998626667073579"/>
      </bottom>
      <diagonal/>
    </border>
    <border>
      <left style="thin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 style="dotted">
        <color indexed="64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theme="1" tint="0.34998626667073579"/>
      </bottom>
      <diagonal/>
    </border>
    <border>
      <left style="medium">
        <color indexed="64"/>
      </left>
      <right/>
      <top/>
      <bottom style="dotted">
        <color theme="1" tint="0.34998626667073579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 style="medium">
        <color indexed="64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medium">
        <color indexed="64"/>
      </left>
      <right/>
      <top style="dotted">
        <color theme="1" tint="0.34998626667073579"/>
      </top>
      <bottom/>
      <diagonal/>
    </border>
    <border>
      <left style="medium">
        <color indexed="64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dotted">
        <color theme="1" tint="0.34998626667073579"/>
      </top>
      <bottom style="dotted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dotted">
        <color theme="1" tint="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dotted">
        <color theme="1" tint="0.34998626667073579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dotted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indexed="64"/>
      </left>
      <right style="medium">
        <color theme="1" tint="0.34998626667073579"/>
      </right>
      <top style="dotted">
        <color indexed="64"/>
      </top>
      <bottom style="dotted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dotted">
        <color theme="1" tint="0.34998626667073579"/>
      </right>
      <top/>
      <bottom/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dotted">
        <color theme="1" tint="0.34998626667073579"/>
      </top>
      <bottom style="dotted">
        <color indexed="64"/>
      </bottom>
      <diagonal/>
    </border>
    <border>
      <left/>
      <right style="dotted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22"/>
      </top>
      <bottom style="thin">
        <color indexed="64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indexed="22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dotted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medium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/>
      <top style="dotted">
        <color indexed="64"/>
      </top>
      <bottom style="dotted">
        <color indexed="64"/>
      </bottom>
      <diagonal/>
    </border>
    <border>
      <left style="dotted">
        <color theme="1" tint="0.34998626667073579"/>
      </left>
      <right/>
      <top/>
      <bottom/>
      <diagonal/>
    </border>
    <border>
      <left style="dotted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thin">
        <color indexed="64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/>
      <bottom style="thin">
        <color indexed="64"/>
      </bottom>
      <diagonal/>
    </border>
    <border>
      <left style="dotted">
        <color theme="1" tint="0.34998626667073579"/>
      </left>
      <right/>
      <top style="thin">
        <color indexed="64"/>
      </top>
      <bottom/>
      <diagonal/>
    </border>
    <border>
      <left style="dotted">
        <color theme="1" tint="0.34998626667073579"/>
      </left>
      <right/>
      <top style="dotted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/>
      <bottom style="medium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theme="1" tint="0.34998626667073579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theme="1" tint="0.34998626667073579"/>
      </right>
      <top/>
      <bottom/>
      <diagonal/>
    </border>
    <border>
      <left style="medium">
        <color indexed="64"/>
      </left>
      <right style="medium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medium">
        <color theme="1" tint="0.34998626667073579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2" fillId="0" borderId="0"/>
    <xf numFmtId="0" fontId="19" fillId="0" borderId="0"/>
    <xf numFmtId="0" fontId="21" fillId="0" borderId="0"/>
    <xf numFmtId="0" fontId="21" fillId="0" borderId="0"/>
  </cellStyleXfs>
  <cellXfs count="521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49" fontId="9" fillId="0" borderId="0" xfId="0" applyNumberFormat="1" applyFont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3" borderId="4" xfId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3" borderId="4" xfId="1" quotePrefix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4" xfId="1" quotePrefix="1" applyFont="1" applyFill="1" applyBorder="1" applyAlignment="1" applyProtection="1">
      <alignment horizontal="center" vertical="center"/>
    </xf>
    <xf numFmtId="0" fontId="1" fillId="3" borderId="6" xfId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quotePrefix="1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0" borderId="6" xfId="0" quotePrefix="1" applyFont="1" applyFill="1" applyBorder="1" applyAlignment="1" applyProtection="1">
      <alignment horizontal="center" vertical="center"/>
    </xf>
    <xf numFmtId="3" fontId="1" fillId="2" borderId="11" xfId="0" applyNumberFormat="1" applyFont="1" applyFill="1" applyBorder="1" applyAlignment="1" applyProtection="1">
      <alignment horizontal="center" vertical="center"/>
    </xf>
    <xf numFmtId="0" fontId="1" fillId="3" borderId="6" xfId="1" quotePrefix="1" applyFont="1" applyFill="1" applyBorder="1" applyAlignment="1" applyProtection="1">
      <alignment horizontal="center" vertical="center"/>
    </xf>
    <xf numFmtId="3" fontId="1" fillId="2" borderId="7" xfId="0" applyNumberFormat="1" applyFont="1" applyFill="1" applyBorder="1" applyAlignment="1" applyProtection="1">
      <alignment horizontal="center"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0" fontId="0" fillId="0" borderId="0" xfId="0" applyFont="1"/>
    <xf numFmtId="0" fontId="1" fillId="0" borderId="19" xfId="0" quotePrefix="1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49" fontId="7" fillId="0" borderId="0" xfId="0" applyNumberFormat="1" applyFont="1"/>
    <xf numFmtId="49" fontId="0" fillId="0" borderId="0" xfId="0" applyNumberFormat="1" applyFont="1"/>
    <xf numFmtId="0" fontId="3" fillId="0" borderId="9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 indent="1"/>
    </xf>
    <xf numFmtId="0" fontId="5" fillId="0" borderId="19" xfId="0" applyFont="1" applyFill="1" applyBorder="1" applyAlignment="1" applyProtection="1">
      <alignment horizontal="left" vertical="center" indent="1" shrinkToFit="1"/>
    </xf>
    <xf numFmtId="0" fontId="5" fillId="0" borderId="19" xfId="0" applyFont="1" applyFill="1" applyBorder="1" applyAlignment="1" applyProtection="1">
      <alignment horizontal="left" vertical="center" indent="1"/>
    </xf>
    <xf numFmtId="0" fontId="5" fillId="0" borderId="15" xfId="0" applyFont="1" applyFill="1" applyBorder="1" applyAlignment="1" applyProtection="1">
      <alignment horizontal="left" vertical="center" indent="1"/>
    </xf>
    <xf numFmtId="0" fontId="5" fillId="0" borderId="4" xfId="0" applyFont="1" applyFill="1" applyBorder="1" applyAlignment="1" applyProtection="1">
      <alignment horizontal="left" vertical="center" indent="1"/>
    </xf>
    <xf numFmtId="0" fontId="3" fillId="2" borderId="1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 applyProtection="1">
      <alignment horizontal="left" vertical="center" indent="1"/>
    </xf>
    <xf numFmtId="0" fontId="11" fillId="0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 applyProtection="1">
      <alignment horizontal="left" vertical="center" inden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 indent="1"/>
    </xf>
    <xf numFmtId="0" fontId="5" fillId="0" borderId="18" xfId="0" applyFont="1" applyFill="1" applyBorder="1" applyAlignment="1" applyProtection="1">
      <alignment horizontal="left" vertical="center" indent="1"/>
    </xf>
    <xf numFmtId="0" fontId="3" fillId="2" borderId="27" xfId="0" applyFont="1" applyFill="1" applyBorder="1" applyAlignment="1" applyProtection="1">
      <alignment horizontal="center" vertical="center"/>
    </xf>
    <xf numFmtId="3" fontId="1" fillId="3" borderId="6" xfId="1" quotePrefix="1" applyNumberFormat="1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0" borderId="27" xfId="0" quotePrefix="1" applyFont="1" applyFill="1" applyBorder="1" applyAlignment="1" applyProtection="1">
      <alignment horizontal="center" vertical="center"/>
    </xf>
    <xf numFmtId="0" fontId="1" fillId="2" borderId="7" xfId="0" quotePrefix="1" applyFont="1" applyFill="1" applyBorder="1" applyAlignment="1" applyProtection="1">
      <alignment horizontal="center" vertical="center"/>
    </xf>
    <xf numFmtId="0" fontId="1" fillId="0" borderId="18" xfId="0" quotePrefix="1" applyFont="1" applyFill="1" applyBorder="1" applyAlignment="1" applyProtection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quotePrefix="1" applyFont="1" applyFill="1" applyBorder="1" applyAlignment="1" applyProtection="1">
      <alignment horizontal="center" vertical="center"/>
    </xf>
    <xf numFmtId="0" fontId="1" fillId="0" borderId="32" xfId="0" quotePrefix="1" applyFont="1" applyFill="1" applyBorder="1" applyAlignment="1" applyProtection="1">
      <alignment horizontal="center" vertical="center"/>
    </xf>
    <xf numFmtId="0" fontId="1" fillId="0" borderId="33" xfId="0" quotePrefix="1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1" fillId="4" borderId="36" xfId="0" applyFont="1" applyFill="1" applyBorder="1" applyAlignment="1" applyProtection="1">
      <alignment horizontal="center" vertical="center"/>
    </xf>
    <xf numFmtId="0" fontId="1" fillId="4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 shrinkToFit="1"/>
    </xf>
    <xf numFmtId="3" fontId="1" fillId="3" borderId="33" xfId="1" quotePrefix="1" applyNumberFormat="1" applyFont="1" applyFill="1" applyBorder="1" applyAlignment="1" applyProtection="1">
      <alignment horizontal="center" vertical="center"/>
    </xf>
    <xf numFmtId="0" fontId="1" fillId="3" borderId="33" xfId="1" quotePrefix="1" applyFont="1" applyFill="1" applyBorder="1" applyAlignment="1" applyProtection="1">
      <alignment horizontal="center" vertical="center"/>
    </xf>
    <xf numFmtId="0" fontId="1" fillId="0" borderId="36" xfId="1" applyFont="1" applyFill="1" applyBorder="1" applyAlignment="1" applyProtection="1">
      <alignment horizontal="center" vertical="center"/>
    </xf>
    <xf numFmtId="0" fontId="1" fillId="3" borderId="36" xfId="1" quotePrefix="1" applyFont="1" applyFill="1" applyBorder="1" applyAlignment="1" applyProtection="1">
      <alignment horizontal="center" vertical="center"/>
    </xf>
    <xf numFmtId="0" fontId="1" fillId="3" borderId="36" xfId="1" applyFont="1" applyFill="1" applyBorder="1" applyAlignment="1" applyProtection="1">
      <alignment horizontal="center" vertical="center"/>
    </xf>
    <xf numFmtId="3" fontId="1" fillId="2" borderId="38" xfId="0" applyNumberFormat="1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36" xfId="1" quotePrefix="1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1" xfId="0" quotePrefix="1" applyFont="1" applyFill="1" applyBorder="1" applyAlignment="1" applyProtection="1">
      <alignment horizontal="center" vertical="center"/>
    </xf>
    <xf numFmtId="0" fontId="1" fillId="2" borderId="38" xfId="0" quotePrefix="1" applyFont="1" applyFill="1" applyBorder="1" applyAlignment="1" applyProtection="1">
      <alignment horizontal="center" vertical="center"/>
    </xf>
    <xf numFmtId="0" fontId="1" fillId="0" borderId="42" xfId="0" quotePrefix="1" applyFont="1" applyFill="1" applyBorder="1" applyAlignment="1" applyProtection="1">
      <alignment horizontal="center" vertical="center"/>
    </xf>
    <xf numFmtId="3" fontId="1" fillId="2" borderId="28" xfId="0" applyNumberFormat="1" applyFont="1" applyFill="1" applyBorder="1" applyAlignment="1" applyProtection="1">
      <alignment horizontal="center" vertical="center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quotePrefix="1" applyFont="1" applyFill="1" applyBorder="1" applyAlignment="1" applyProtection="1">
      <alignment horizontal="center" vertical="center"/>
    </xf>
    <xf numFmtId="0" fontId="1" fillId="0" borderId="49" xfId="0" quotePrefix="1" applyFont="1" applyFill="1" applyBorder="1" applyAlignment="1" applyProtection="1">
      <alignment horizontal="center" vertical="center"/>
    </xf>
    <xf numFmtId="0" fontId="1" fillId="0" borderId="50" xfId="0" quotePrefix="1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center" vertical="center"/>
    </xf>
    <xf numFmtId="0" fontId="1" fillId="4" borderId="53" xfId="0" applyFont="1" applyFill="1" applyBorder="1" applyAlignment="1" applyProtection="1">
      <alignment horizontal="center" vertical="center"/>
    </xf>
    <xf numFmtId="0" fontId="1" fillId="4" borderId="54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shrinkToFit="1"/>
    </xf>
    <xf numFmtId="3" fontId="1" fillId="3" borderId="50" xfId="1" quotePrefix="1" applyNumberFormat="1" applyFont="1" applyFill="1" applyBorder="1" applyAlignment="1" applyProtection="1">
      <alignment horizontal="center" vertical="center"/>
    </xf>
    <xf numFmtId="0" fontId="1" fillId="3" borderId="50" xfId="1" quotePrefix="1" applyFont="1" applyFill="1" applyBorder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" fillId="3" borderId="53" xfId="1" quotePrefix="1" applyFont="1" applyFill="1" applyBorder="1" applyAlignment="1" applyProtection="1">
      <alignment horizontal="center" vertical="center"/>
    </xf>
    <xf numFmtId="0" fontId="1" fillId="3" borderId="53" xfId="1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3" xfId="1" quotePrefix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57" xfId="0" quotePrefix="1" applyFont="1" applyFill="1" applyBorder="1" applyAlignment="1" applyProtection="1">
      <alignment horizontal="center" vertical="center"/>
    </xf>
    <xf numFmtId="0" fontId="1" fillId="0" borderId="21" xfId="0" quotePrefix="1" applyFont="1" applyFill="1" applyBorder="1" applyAlignment="1" applyProtection="1">
      <alignment horizontal="center" vertical="center"/>
    </xf>
    <xf numFmtId="3" fontId="1" fillId="2" borderId="45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Border="1" applyAlignment="1">
      <alignment horizontal="center" vertical="center" wrapText="1"/>
    </xf>
    <xf numFmtId="0" fontId="1" fillId="3" borderId="33" xfId="1" applyFont="1" applyFill="1" applyBorder="1" applyAlignment="1" applyProtection="1">
      <alignment horizontal="center" vertical="center"/>
    </xf>
    <xf numFmtId="0" fontId="1" fillId="3" borderId="50" xfId="1" applyFont="1" applyFill="1" applyBorder="1" applyAlignment="1" applyProtection="1">
      <alignment horizontal="center" vertical="center"/>
    </xf>
    <xf numFmtId="0" fontId="1" fillId="3" borderId="25" xfId="1" applyFont="1" applyFill="1" applyBorder="1" applyAlignment="1" applyProtection="1">
      <alignment horizontal="center" vertical="center"/>
    </xf>
    <xf numFmtId="0" fontId="1" fillId="3" borderId="58" xfId="1" applyFont="1" applyFill="1" applyBorder="1" applyAlignment="1" applyProtection="1">
      <alignment horizontal="center" vertical="center"/>
    </xf>
    <xf numFmtId="0" fontId="1" fillId="3" borderId="59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1" quotePrefix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3" fontId="1" fillId="0" borderId="0" xfId="1" quotePrefix="1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/>
    <xf numFmtId="49" fontId="1" fillId="0" borderId="11" xfId="0" applyNumberFormat="1" applyFont="1" applyBorder="1" applyAlignment="1">
      <alignment horizontal="center" vertical="center" wrapText="1"/>
    </xf>
    <xf numFmtId="0" fontId="5" fillId="3" borderId="62" xfId="1" applyFont="1" applyFill="1" applyBorder="1" applyAlignment="1" applyProtection="1">
      <alignment horizontal="left" vertical="center" indent="1"/>
    </xf>
    <xf numFmtId="0" fontId="14" fillId="0" borderId="12" xfId="2" applyFont="1" applyBorder="1" applyAlignment="1">
      <alignment horizontal="left" vertical="center" indent="1"/>
    </xf>
    <xf numFmtId="0" fontId="14" fillId="0" borderId="22" xfId="2" applyFont="1" applyBorder="1" applyAlignment="1">
      <alignment horizontal="left" vertical="center" indent="1"/>
    </xf>
    <xf numFmtId="0" fontId="14" fillId="0" borderId="23" xfId="2" applyFont="1" applyBorder="1" applyAlignment="1">
      <alignment horizontal="left" vertical="center" indent="1"/>
    </xf>
    <xf numFmtId="0" fontId="14" fillId="0" borderId="12" xfId="2" applyFont="1" applyBorder="1" applyAlignment="1">
      <alignment horizontal="left" vertical="center" indent="1" shrinkToFit="1"/>
    </xf>
    <xf numFmtId="0" fontId="14" fillId="0" borderId="63" xfId="2" applyFont="1" applyBorder="1" applyAlignment="1">
      <alignment horizontal="left" vertical="center" indent="1" shrinkToFit="1"/>
    </xf>
    <xf numFmtId="0" fontId="14" fillId="0" borderId="22" xfId="2" applyFont="1" applyBorder="1" applyAlignment="1">
      <alignment horizontal="left" vertical="center" indent="1" shrinkToFit="1"/>
    </xf>
    <xf numFmtId="0" fontId="1" fillId="2" borderId="27" xfId="0" quotePrefix="1" applyFont="1" applyFill="1" applyBorder="1" applyAlignment="1" applyProtection="1">
      <alignment horizontal="center" vertical="center"/>
    </xf>
    <xf numFmtId="0" fontId="1" fillId="2" borderId="41" xfId="0" quotePrefix="1" applyFont="1" applyFill="1" applyBorder="1" applyAlignment="1" applyProtection="1">
      <alignment horizontal="center" vertical="center"/>
    </xf>
    <xf numFmtId="0" fontId="1" fillId="2" borderId="57" xfId="0" quotePrefix="1" applyFont="1" applyFill="1" applyBorder="1" applyAlignment="1" applyProtection="1">
      <alignment horizontal="center" vertical="center"/>
    </xf>
    <xf numFmtId="49" fontId="1" fillId="0" borderId="66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quotePrefix="1" applyFont="1" applyFill="1" applyBorder="1" applyAlignment="1" applyProtection="1">
      <alignment horizontal="center" vertical="center"/>
    </xf>
    <xf numFmtId="0" fontId="1" fillId="0" borderId="70" xfId="0" quotePrefix="1" applyFont="1" applyFill="1" applyBorder="1" applyAlignment="1" applyProtection="1">
      <alignment horizontal="center" vertical="center"/>
    </xf>
    <xf numFmtId="0" fontId="1" fillId="0" borderId="71" xfId="0" quotePrefix="1" applyFont="1" applyFill="1" applyBorder="1" applyAlignment="1" applyProtection="1">
      <alignment horizontal="center" vertical="center"/>
    </xf>
    <xf numFmtId="0" fontId="1" fillId="2" borderId="72" xfId="0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 applyProtection="1">
      <alignment horizontal="center" vertical="center"/>
    </xf>
    <xf numFmtId="0" fontId="1" fillId="4" borderId="74" xfId="0" applyFont="1" applyFill="1" applyBorder="1" applyAlignment="1" applyProtection="1">
      <alignment horizontal="center" vertical="center"/>
    </xf>
    <xf numFmtId="0" fontId="1" fillId="4" borderId="75" xfId="0" applyFont="1" applyFill="1" applyBorder="1" applyAlignment="1" applyProtection="1">
      <alignment horizontal="center" vertical="center"/>
    </xf>
    <xf numFmtId="0" fontId="1" fillId="2" borderId="76" xfId="0" applyFont="1" applyFill="1" applyBorder="1" applyAlignment="1" applyProtection="1">
      <alignment horizontal="center" vertical="center"/>
    </xf>
    <xf numFmtId="0" fontId="1" fillId="0" borderId="71" xfId="0" applyFont="1" applyFill="1" applyBorder="1" applyAlignment="1" applyProtection="1">
      <alignment horizontal="center" vertical="center"/>
    </xf>
    <xf numFmtId="0" fontId="1" fillId="0" borderId="74" xfId="0" applyFont="1" applyFill="1" applyBorder="1" applyAlignment="1" applyProtection="1">
      <alignment horizontal="center" vertical="center"/>
    </xf>
    <xf numFmtId="0" fontId="1" fillId="0" borderId="75" xfId="0" applyFont="1" applyFill="1" applyBorder="1" applyAlignment="1" applyProtection="1">
      <alignment horizontal="center" vertical="center"/>
    </xf>
    <xf numFmtId="0" fontId="1" fillId="2" borderId="76" xfId="0" applyFont="1" applyFill="1" applyBorder="1" applyAlignment="1" applyProtection="1">
      <alignment horizontal="center" vertical="center" shrinkToFit="1"/>
    </xf>
    <xf numFmtId="3" fontId="1" fillId="3" borderId="71" xfId="1" quotePrefix="1" applyNumberFormat="1" applyFont="1" applyFill="1" applyBorder="1" applyAlignment="1" applyProtection="1">
      <alignment horizontal="center" vertical="center"/>
    </xf>
    <xf numFmtId="0" fontId="1" fillId="0" borderId="74" xfId="1" applyFont="1" applyFill="1" applyBorder="1" applyAlignment="1" applyProtection="1">
      <alignment horizontal="center" vertical="center"/>
    </xf>
    <xf numFmtId="0" fontId="1" fillId="3" borderId="71" xfId="1" quotePrefix="1" applyFont="1" applyFill="1" applyBorder="1" applyAlignment="1" applyProtection="1">
      <alignment horizontal="center" vertical="center"/>
    </xf>
    <xf numFmtId="0" fontId="1" fillId="3" borderId="74" xfId="1" quotePrefix="1" applyFont="1" applyFill="1" applyBorder="1" applyAlignment="1" applyProtection="1">
      <alignment horizontal="center" vertical="center"/>
    </xf>
    <xf numFmtId="0" fontId="1" fillId="3" borderId="74" xfId="1" applyFont="1" applyFill="1" applyBorder="1" applyAlignment="1" applyProtection="1">
      <alignment horizontal="center" vertical="center"/>
    </xf>
    <xf numFmtId="0" fontId="1" fillId="3" borderId="77" xfId="1" applyFont="1" applyFill="1" applyBorder="1" applyAlignment="1" applyProtection="1">
      <alignment horizontal="center" vertical="center"/>
    </xf>
    <xf numFmtId="0" fontId="1" fillId="3" borderId="71" xfId="1" applyFont="1" applyFill="1" applyBorder="1" applyAlignment="1" applyProtection="1">
      <alignment horizontal="center" vertical="center"/>
    </xf>
    <xf numFmtId="3" fontId="1" fillId="2" borderId="76" xfId="0" applyNumberFormat="1" applyFont="1" applyFill="1" applyBorder="1" applyAlignment="1" applyProtection="1">
      <alignment horizontal="center" vertical="center"/>
    </xf>
    <xf numFmtId="0" fontId="1" fillId="0" borderId="78" xfId="0" applyFont="1" applyFill="1" applyBorder="1" applyAlignment="1" applyProtection="1">
      <alignment horizontal="center" vertical="center"/>
    </xf>
    <xf numFmtId="0" fontId="1" fillId="0" borderId="74" xfId="1" quotePrefix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 applyProtection="1">
      <alignment horizontal="center" vertical="center"/>
    </xf>
    <xf numFmtId="0" fontId="1" fillId="0" borderId="80" xfId="0" quotePrefix="1" applyFont="1" applyFill="1" applyBorder="1" applyAlignment="1" applyProtection="1">
      <alignment horizontal="center" vertical="center"/>
    </xf>
    <xf numFmtId="0" fontId="1" fillId="2" borderId="76" xfId="0" quotePrefix="1" applyFont="1" applyFill="1" applyBorder="1" applyAlignment="1" applyProtection="1">
      <alignment horizontal="center" vertical="center"/>
    </xf>
    <xf numFmtId="0" fontId="1" fillId="0" borderId="81" xfId="0" quotePrefix="1" applyFont="1" applyFill="1" applyBorder="1" applyAlignment="1" applyProtection="1">
      <alignment horizontal="center" vertical="center"/>
    </xf>
    <xf numFmtId="0" fontId="1" fillId="2" borderId="80" xfId="0" quotePrefix="1" applyFont="1" applyFill="1" applyBorder="1" applyAlignment="1" applyProtection="1">
      <alignment horizontal="center" vertical="center"/>
    </xf>
    <xf numFmtId="3" fontId="1" fillId="2" borderId="66" xfId="0" applyNumberFormat="1" applyFont="1" applyFill="1" applyBorder="1" applyAlignment="1" applyProtection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87" xfId="0" quotePrefix="1" applyFont="1" applyFill="1" applyBorder="1" applyAlignment="1" applyProtection="1">
      <alignment horizontal="center" vertical="center"/>
    </xf>
    <xf numFmtId="0" fontId="1" fillId="0" borderId="12" xfId="0" quotePrefix="1" applyFont="1" applyFill="1" applyBorder="1" applyAlignment="1" applyProtection="1">
      <alignment horizontal="center" vertical="center"/>
    </xf>
    <xf numFmtId="0" fontId="1" fillId="0" borderId="88" xfId="0" quotePrefix="1" applyFont="1" applyFill="1" applyBorder="1" applyAlignment="1" applyProtection="1">
      <alignment horizontal="center" vertical="center"/>
    </xf>
    <xf numFmtId="0" fontId="1" fillId="2" borderId="89" xfId="0" applyFont="1" applyFill="1" applyBorder="1" applyAlignment="1" applyProtection="1">
      <alignment horizontal="center" vertical="center"/>
    </xf>
    <xf numFmtId="0" fontId="1" fillId="0" borderId="90" xfId="0" applyFont="1" applyFill="1" applyBorder="1" applyAlignment="1" applyProtection="1">
      <alignment horizontal="center" vertical="center"/>
    </xf>
    <xf numFmtId="0" fontId="1" fillId="4" borderId="91" xfId="0" applyFont="1" applyFill="1" applyBorder="1" applyAlignment="1" applyProtection="1">
      <alignment horizontal="center" vertical="center"/>
    </xf>
    <xf numFmtId="0" fontId="1" fillId="4" borderId="92" xfId="0" applyFont="1" applyFill="1" applyBorder="1" applyAlignment="1" applyProtection="1">
      <alignment horizontal="center" vertical="center"/>
    </xf>
    <xf numFmtId="0" fontId="1" fillId="2" borderId="93" xfId="0" applyFont="1" applyFill="1" applyBorder="1" applyAlignment="1" applyProtection="1">
      <alignment horizontal="center" vertical="center"/>
    </xf>
    <xf numFmtId="0" fontId="1" fillId="0" borderId="88" xfId="0" applyFont="1" applyFill="1" applyBorder="1" applyAlignment="1" applyProtection="1">
      <alignment horizontal="center" vertical="center"/>
    </xf>
    <xf numFmtId="0" fontId="1" fillId="0" borderId="91" xfId="0" applyFont="1" applyFill="1" applyBorder="1" applyAlignment="1" applyProtection="1">
      <alignment horizontal="center" vertical="center"/>
    </xf>
    <xf numFmtId="0" fontId="1" fillId="0" borderId="92" xfId="0" applyFont="1" applyFill="1" applyBorder="1" applyAlignment="1" applyProtection="1">
      <alignment horizontal="center" vertical="center"/>
    </xf>
    <xf numFmtId="0" fontId="1" fillId="2" borderId="93" xfId="0" applyFont="1" applyFill="1" applyBorder="1" applyAlignment="1" applyProtection="1">
      <alignment horizontal="center" vertical="center" shrinkToFit="1"/>
    </xf>
    <xf numFmtId="3" fontId="1" fillId="3" borderId="88" xfId="1" quotePrefix="1" applyNumberFormat="1" applyFont="1" applyFill="1" applyBorder="1" applyAlignment="1" applyProtection="1">
      <alignment horizontal="center" vertical="center"/>
    </xf>
    <xf numFmtId="0" fontId="1" fillId="0" borderId="91" xfId="1" applyFont="1" applyFill="1" applyBorder="1" applyAlignment="1" applyProtection="1">
      <alignment horizontal="center" vertical="center"/>
    </xf>
    <xf numFmtId="0" fontId="1" fillId="3" borderId="88" xfId="1" quotePrefix="1" applyFont="1" applyFill="1" applyBorder="1" applyAlignment="1" applyProtection="1">
      <alignment horizontal="center" vertical="center"/>
    </xf>
    <xf numFmtId="0" fontId="1" fillId="3" borderId="91" xfId="1" quotePrefix="1" applyFont="1" applyFill="1" applyBorder="1" applyAlignment="1" applyProtection="1">
      <alignment horizontal="center" vertical="center"/>
    </xf>
    <xf numFmtId="0" fontId="1" fillId="3" borderId="91" xfId="1" applyFont="1" applyFill="1" applyBorder="1" applyAlignment="1" applyProtection="1">
      <alignment horizontal="center" vertical="center"/>
    </xf>
    <xf numFmtId="0" fontId="1" fillId="3" borderId="94" xfId="1" applyFont="1" applyFill="1" applyBorder="1" applyAlignment="1" applyProtection="1">
      <alignment horizontal="center" vertical="center"/>
    </xf>
    <xf numFmtId="0" fontId="1" fillId="3" borderId="88" xfId="1" applyFont="1" applyFill="1" applyBorder="1" applyAlignment="1" applyProtection="1">
      <alignment horizontal="center" vertical="center"/>
    </xf>
    <xf numFmtId="3" fontId="1" fillId="2" borderId="93" xfId="0" applyNumberFormat="1" applyFont="1" applyFill="1" applyBorder="1" applyAlignment="1" applyProtection="1">
      <alignment horizontal="center" vertical="center"/>
    </xf>
    <xf numFmtId="0" fontId="1" fillId="0" borderId="95" xfId="0" applyFont="1" applyFill="1" applyBorder="1" applyAlignment="1" applyProtection="1">
      <alignment horizontal="center" vertical="center"/>
    </xf>
    <xf numFmtId="0" fontId="1" fillId="0" borderId="91" xfId="1" quotePrefix="1" applyFont="1" applyFill="1" applyBorder="1" applyAlignment="1" applyProtection="1">
      <alignment horizontal="center" vertical="center"/>
    </xf>
    <xf numFmtId="0" fontId="1" fillId="0" borderId="96" xfId="0" applyFont="1" applyFill="1" applyBorder="1" applyAlignment="1" applyProtection="1">
      <alignment horizontal="center" vertical="center"/>
    </xf>
    <xf numFmtId="0" fontId="1" fillId="0" borderId="97" xfId="0" quotePrefix="1" applyFont="1" applyFill="1" applyBorder="1" applyAlignment="1" applyProtection="1">
      <alignment horizontal="center" vertical="center"/>
    </xf>
    <xf numFmtId="0" fontId="1" fillId="2" borderId="93" xfId="0" quotePrefix="1" applyFont="1" applyFill="1" applyBorder="1" applyAlignment="1" applyProtection="1">
      <alignment horizontal="center" vertical="center"/>
    </xf>
    <xf numFmtId="0" fontId="1" fillId="0" borderId="98" xfId="0" quotePrefix="1" applyFont="1" applyFill="1" applyBorder="1" applyAlignment="1" applyProtection="1">
      <alignment horizontal="center" vertical="center"/>
    </xf>
    <xf numFmtId="0" fontId="1" fillId="2" borderId="97" xfId="0" quotePrefix="1" applyFont="1" applyFill="1" applyBorder="1" applyAlignment="1" applyProtection="1">
      <alignment horizontal="center" vertical="center"/>
    </xf>
    <xf numFmtId="3" fontId="1" fillId="2" borderId="99" xfId="0" applyNumberFormat="1" applyFont="1" applyFill="1" applyBorder="1" applyAlignment="1" applyProtection="1">
      <alignment horizontal="center" vertical="center"/>
    </xf>
    <xf numFmtId="49" fontId="1" fillId="0" borderId="99" xfId="0" applyNumberFormat="1" applyFont="1" applyBorder="1" applyAlignment="1">
      <alignment horizontal="center"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Fill="1" applyBorder="1" applyAlignment="1">
      <alignment horizontal="center" vertical="center" wrapText="1"/>
    </xf>
    <xf numFmtId="0" fontId="1" fillId="0" borderId="103" xfId="0" quotePrefix="1" applyFont="1" applyFill="1" applyBorder="1" applyAlignment="1" applyProtection="1">
      <alignment horizontal="center" vertical="center"/>
    </xf>
    <xf numFmtId="0" fontId="1" fillId="0" borderId="104" xfId="0" quotePrefix="1" applyFont="1" applyFill="1" applyBorder="1" applyAlignment="1" applyProtection="1">
      <alignment horizontal="center" vertical="center"/>
    </xf>
    <xf numFmtId="0" fontId="1" fillId="0" borderId="105" xfId="0" quotePrefix="1" applyFont="1" applyFill="1" applyBorder="1" applyAlignment="1" applyProtection="1">
      <alignment horizontal="center" vertical="center"/>
    </xf>
    <xf numFmtId="0" fontId="1" fillId="2" borderId="100" xfId="0" applyFont="1" applyFill="1" applyBorder="1" applyAlignment="1" applyProtection="1">
      <alignment horizontal="center" vertical="center"/>
    </xf>
    <xf numFmtId="0" fontId="1" fillId="0" borderId="106" xfId="0" applyFont="1" applyFill="1" applyBorder="1" applyAlignment="1" applyProtection="1">
      <alignment horizontal="center" vertical="center"/>
    </xf>
    <xf numFmtId="0" fontId="1" fillId="4" borderId="107" xfId="0" applyFont="1" applyFill="1" applyBorder="1" applyAlignment="1" applyProtection="1">
      <alignment horizontal="center" vertical="center"/>
    </xf>
    <xf numFmtId="0" fontId="1" fillId="4" borderId="108" xfId="0" applyFont="1" applyFill="1" applyBorder="1" applyAlignment="1" applyProtection="1">
      <alignment horizontal="center" vertical="center"/>
    </xf>
    <xf numFmtId="0" fontId="1" fillId="2" borderId="109" xfId="0" applyFont="1" applyFill="1" applyBorder="1" applyAlignment="1" applyProtection="1">
      <alignment horizontal="center" vertical="center"/>
    </xf>
    <xf numFmtId="0" fontId="1" fillId="0" borderId="105" xfId="0" applyFont="1" applyFill="1" applyBorder="1" applyAlignment="1" applyProtection="1">
      <alignment horizontal="center" vertical="center"/>
    </xf>
    <xf numFmtId="0" fontId="1" fillId="0" borderId="107" xfId="0" applyFont="1" applyFill="1" applyBorder="1" applyAlignment="1" applyProtection="1">
      <alignment horizontal="center" vertical="center"/>
    </xf>
    <xf numFmtId="0" fontId="1" fillId="0" borderId="108" xfId="0" applyFont="1" applyFill="1" applyBorder="1" applyAlignment="1" applyProtection="1">
      <alignment horizontal="center" vertical="center"/>
    </xf>
    <xf numFmtId="0" fontId="1" fillId="2" borderId="109" xfId="0" applyFont="1" applyFill="1" applyBorder="1" applyAlignment="1" applyProtection="1">
      <alignment horizontal="center" vertical="center" shrinkToFit="1"/>
    </xf>
    <xf numFmtId="3" fontId="1" fillId="3" borderId="105" xfId="1" quotePrefix="1" applyNumberFormat="1" applyFont="1" applyFill="1" applyBorder="1" applyAlignment="1" applyProtection="1">
      <alignment horizontal="center" vertical="center"/>
    </xf>
    <xf numFmtId="0" fontId="1" fillId="0" borderId="107" xfId="1" applyFont="1" applyFill="1" applyBorder="1" applyAlignment="1" applyProtection="1">
      <alignment horizontal="center" vertical="center"/>
    </xf>
    <xf numFmtId="0" fontId="1" fillId="3" borderId="105" xfId="1" quotePrefix="1" applyFont="1" applyFill="1" applyBorder="1" applyAlignment="1" applyProtection="1">
      <alignment horizontal="center" vertical="center"/>
    </xf>
    <xf numFmtId="0" fontId="1" fillId="3" borderId="107" xfId="1" quotePrefix="1" applyFont="1" applyFill="1" applyBorder="1" applyAlignment="1" applyProtection="1">
      <alignment horizontal="center" vertical="center"/>
    </xf>
    <xf numFmtId="0" fontId="1" fillId="3" borderId="107" xfId="1" applyFont="1" applyFill="1" applyBorder="1" applyAlignment="1" applyProtection="1">
      <alignment horizontal="center" vertical="center"/>
    </xf>
    <xf numFmtId="0" fontId="1" fillId="3" borderId="110" xfId="1" applyFont="1" applyFill="1" applyBorder="1" applyAlignment="1" applyProtection="1">
      <alignment horizontal="center" vertical="center"/>
    </xf>
    <xf numFmtId="0" fontId="1" fillId="3" borderId="105" xfId="1" applyFont="1" applyFill="1" applyBorder="1" applyAlignment="1" applyProtection="1">
      <alignment horizontal="center" vertical="center"/>
    </xf>
    <xf numFmtId="3" fontId="1" fillId="2" borderId="109" xfId="0" applyNumberFormat="1" applyFont="1" applyFill="1" applyBorder="1" applyAlignment="1" applyProtection="1">
      <alignment horizontal="center" vertical="center"/>
    </xf>
    <xf numFmtId="0" fontId="1" fillId="0" borderId="111" xfId="0" applyFont="1" applyFill="1" applyBorder="1" applyAlignment="1" applyProtection="1">
      <alignment horizontal="center" vertical="center"/>
    </xf>
    <xf numFmtId="0" fontId="1" fillId="0" borderId="107" xfId="1" quotePrefix="1" applyFont="1" applyFill="1" applyBorder="1" applyAlignment="1" applyProtection="1">
      <alignment horizontal="center" vertical="center"/>
    </xf>
    <xf numFmtId="0" fontId="1" fillId="0" borderId="112" xfId="0" applyFont="1" applyFill="1" applyBorder="1" applyAlignment="1" applyProtection="1">
      <alignment horizontal="center" vertical="center"/>
    </xf>
    <xf numFmtId="0" fontId="1" fillId="0" borderId="113" xfId="0" quotePrefix="1" applyFont="1" applyFill="1" applyBorder="1" applyAlignment="1" applyProtection="1">
      <alignment horizontal="center" vertical="center"/>
    </xf>
    <xf numFmtId="0" fontId="1" fillId="2" borderId="109" xfId="0" quotePrefix="1" applyFont="1" applyFill="1" applyBorder="1" applyAlignment="1" applyProtection="1">
      <alignment horizontal="center" vertical="center"/>
    </xf>
    <xf numFmtId="0" fontId="1" fillId="0" borderId="85" xfId="0" quotePrefix="1" applyFont="1" applyFill="1" applyBorder="1" applyAlignment="1" applyProtection="1">
      <alignment horizontal="center" vertical="center"/>
    </xf>
    <xf numFmtId="0" fontId="1" fillId="2" borderId="113" xfId="0" quotePrefix="1" applyFont="1" applyFill="1" applyBorder="1" applyAlignment="1" applyProtection="1">
      <alignment horizontal="center" vertical="center"/>
    </xf>
    <xf numFmtId="3" fontId="1" fillId="2" borderId="114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1" fillId="0" borderId="118" xfId="0" applyNumberFormat="1" applyFont="1" applyBorder="1" applyAlignment="1">
      <alignment horizontal="center" vertical="center" wrapText="1"/>
    </xf>
    <xf numFmtId="0" fontId="5" fillId="3" borderId="124" xfId="1" applyFont="1" applyFill="1" applyBorder="1" applyAlignment="1" applyProtection="1">
      <alignment horizontal="left" vertical="center" indent="1"/>
    </xf>
    <xf numFmtId="49" fontId="1" fillId="0" borderId="125" xfId="0" applyNumberFormat="1" applyFont="1" applyBorder="1" applyAlignment="1">
      <alignment horizontal="center" vertical="center" wrapText="1"/>
    </xf>
    <xf numFmtId="3" fontId="1" fillId="2" borderId="126" xfId="0" applyNumberFormat="1" applyFont="1" applyFill="1" applyBorder="1" applyAlignment="1" applyProtection="1">
      <alignment horizontal="center" vertical="center"/>
    </xf>
    <xf numFmtId="0" fontId="23" fillId="0" borderId="122" xfId="4" applyFont="1" applyBorder="1" applyAlignment="1">
      <alignment horizontal="center"/>
    </xf>
    <xf numFmtId="0" fontId="23" fillId="0" borderId="122" xfId="4" applyFont="1" applyFill="1" applyBorder="1" applyAlignment="1">
      <alignment horizontal="center" wrapText="1"/>
    </xf>
    <xf numFmtId="0" fontId="23" fillId="0" borderId="36" xfId="4" applyFont="1" applyBorder="1" applyAlignment="1">
      <alignment horizontal="center"/>
    </xf>
    <xf numFmtId="0" fontId="23" fillId="0" borderId="36" xfId="4" applyFont="1" applyFill="1" applyBorder="1" applyAlignment="1">
      <alignment horizontal="center" wrapText="1"/>
    </xf>
    <xf numFmtId="0" fontId="23" fillId="0" borderId="123" xfId="4" applyFont="1" applyBorder="1" applyAlignment="1">
      <alignment horizontal="center"/>
    </xf>
    <xf numFmtId="0" fontId="23" fillId="0" borderId="123" xfId="4" applyFont="1" applyFill="1" applyBorder="1" applyAlignment="1">
      <alignment horizontal="center" wrapText="1"/>
    </xf>
    <xf numFmtId="0" fontId="20" fillId="0" borderId="119" xfId="0" applyFont="1" applyBorder="1" applyAlignment="1">
      <alignment horizontal="center" vertical="center"/>
    </xf>
    <xf numFmtId="3" fontId="20" fillId="3" borderId="6" xfId="1" quotePrefix="1" applyNumberFormat="1" applyFont="1" applyFill="1" applyBorder="1" applyAlignment="1" applyProtection="1">
      <alignment horizontal="center" vertical="center"/>
    </xf>
    <xf numFmtId="3" fontId="20" fillId="3" borderId="36" xfId="1" quotePrefix="1" applyNumberFormat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center" vertical="center"/>
    </xf>
    <xf numFmtId="0" fontId="20" fillId="0" borderId="36" xfId="1" applyFont="1" applyFill="1" applyBorder="1" applyAlignment="1" applyProtection="1">
      <alignment horizontal="center" vertical="center"/>
    </xf>
    <xf numFmtId="0" fontId="20" fillId="3" borderId="6" xfId="1" quotePrefix="1" applyFont="1" applyFill="1" applyBorder="1" applyAlignment="1" applyProtection="1">
      <alignment horizontal="center" vertical="center"/>
    </xf>
    <xf numFmtId="0" fontId="20" fillId="3" borderId="4" xfId="1" quotePrefix="1" applyFont="1" applyFill="1" applyBorder="1" applyAlignment="1" applyProtection="1">
      <alignment horizontal="center" vertical="center"/>
    </xf>
    <xf numFmtId="0" fontId="20" fillId="3" borderId="4" xfId="1" applyFont="1" applyFill="1" applyBorder="1" applyAlignment="1" applyProtection="1">
      <alignment horizontal="center" vertical="center"/>
    </xf>
    <xf numFmtId="0" fontId="20" fillId="3" borderId="25" xfId="1" applyFont="1" applyFill="1" applyBorder="1" applyAlignment="1" applyProtection="1">
      <alignment horizontal="center" vertical="center"/>
    </xf>
    <xf numFmtId="0" fontId="20" fillId="3" borderId="6" xfId="1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22" xfId="4" applyFont="1" applyFill="1" applyBorder="1" applyAlignment="1">
      <alignment horizontal="center" vertical="center" wrapText="1"/>
    </xf>
    <xf numFmtId="0" fontId="23" fillId="0" borderId="36" xfId="4" applyFont="1" applyBorder="1" applyAlignment="1">
      <alignment horizontal="center" vertical="center"/>
    </xf>
    <xf numFmtId="0" fontId="23" fillId="0" borderId="36" xfId="4" applyFont="1" applyFill="1" applyBorder="1" applyAlignment="1">
      <alignment horizontal="center" vertical="center" wrapText="1"/>
    </xf>
    <xf numFmtId="0" fontId="23" fillId="0" borderId="36" xfId="4" applyFont="1" applyFill="1" applyBorder="1" applyAlignment="1">
      <alignment horizontal="center" vertical="center"/>
    </xf>
    <xf numFmtId="0" fontId="23" fillId="0" borderId="123" xfId="4" applyFont="1" applyBorder="1" applyAlignment="1">
      <alignment horizontal="center" vertical="center"/>
    </xf>
    <xf numFmtId="0" fontId="23" fillId="0" borderId="123" xfId="4" applyFont="1" applyFill="1" applyBorder="1" applyAlignment="1">
      <alignment horizontal="center" vertical="center" wrapText="1"/>
    </xf>
    <xf numFmtId="0" fontId="20" fillId="0" borderId="4" xfId="1" quotePrefix="1" applyFont="1" applyFill="1" applyBorder="1" applyAlignment="1" applyProtection="1">
      <alignment horizontal="center" vertical="center"/>
    </xf>
    <xf numFmtId="0" fontId="20" fillId="0" borderId="120" xfId="1" quotePrefix="1" applyFont="1" applyFill="1" applyBorder="1" applyAlignment="1" applyProtection="1">
      <alignment horizontal="center" vertical="center"/>
    </xf>
    <xf numFmtId="0" fontId="23" fillId="0" borderId="128" xfId="4" applyFont="1" applyFill="1" applyBorder="1" applyAlignment="1">
      <alignment horizontal="center" vertical="center" wrapText="1"/>
    </xf>
    <xf numFmtId="0" fontId="23" fillId="0" borderId="120" xfId="4" applyFont="1" applyBorder="1" applyAlignment="1">
      <alignment horizontal="center" vertical="center"/>
    </xf>
    <xf numFmtId="0" fontId="20" fillId="0" borderId="27" xfId="0" quotePrefix="1" applyFont="1" applyFill="1" applyBorder="1" applyAlignment="1" applyProtection="1">
      <alignment horizontal="center" vertical="center"/>
    </xf>
    <xf numFmtId="0" fontId="20" fillId="0" borderId="120" xfId="0" quotePrefix="1" applyFont="1" applyFill="1" applyBorder="1" applyAlignment="1" applyProtection="1">
      <alignment horizontal="center" vertical="center"/>
    </xf>
    <xf numFmtId="0" fontId="20" fillId="0" borderId="18" xfId="0" quotePrefix="1" applyFont="1" applyFill="1" applyBorder="1" applyAlignment="1" applyProtection="1">
      <alignment horizontal="center" vertical="center"/>
    </xf>
    <xf numFmtId="0" fontId="20" fillId="0" borderId="40" xfId="0" quotePrefix="1" applyFont="1" applyFill="1" applyBorder="1" applyAlignment="1" applyProtection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127" xfId="4" applyFont="1" applyFill="1" applyBorder="1" applyAlignment="1">
      <alignment horizontal="center" vertical="center" wrapText="1"/>
    </xf>
    <xf numFmtId="0" fontId="20" fillId="0" borderId="17" xfId="1" quotePrefix="1" applyFont="1" applyFill="1" applyBorder="1" applyAlignment="1" applyProtection="1">
      <alignment horizontal="center" vertical="center"/>
    </xf>
    <xf numFmtId="0" fontId="1" fillId="2" borderId="98" xfId="0" quotePrefix="1" applyFont="1" applyFill="1" applyBorder="1" applyAlignment="1" applyProtection="1">
      <alignment horizontal="center" vertical="center"/>
    </xf>
    <xf numFmtId="0" fontId="1" fillId="2" borderId="86" xfId="0" applyFont="1" applyFill="1" applyBorder="1" applyAlignment="1">
      <alignment horizontal="center" vertical="center" wrapText="1"/>
    </xf>
    <xf numFmtId="0" fontId="1" fillId="2" borderId="129" xfId="1" quotePrefix="1" applyFont="1" applyFill="1" applyBorder="1" applyAlignment="1" applyProtection="1">
      <alignment horizontal="center" vertical="center"/>
    </xf>
    <xf numFmtId="0" fontId="1" fillId="2" borderId="131" xfId="0" quotePrefix="1" applyFont="1" applyFill="1" applyBorder="1" applyAlignment="1" applyProtection="1">
      <alignment horizontal="center" vertical="center"/>
    </xf>
    <xf numFmtId="3" fontId="1" fillId="3" borderId="63" xfId="1" quotePrefix="1" applyNumberFormat="1" applyFont="1" applyFill="1" applyBorder="1" applyAlignment="1" applyProtection="1">
      <alignment horizontal="center" vertical="center"/>
    </xf>
    <xf numFmtId="3" fontId="1" fillId="2" borderId="132" xfId="1" quotePrefix="1" applyNumberFormat="1" applyFont="1" applyFill="1" applyBorder="1" applyAlignment="1" applyProtection="1">
      <alignment horizontal="center" vertical="center"/>
    </xf>
    <xf numFmtId="0" fontId="1" fillId="0" borderId="63" xfId="0" applyFont="1" applyFill="1" applyBorder="1" applyAlignment="1" applyProtection="1">
      <alignment horizontal="center" vertical="center"/>
    </xf>
    <xf numFmtId="0" fontId="1" fillId="2" borderId="132" xfId="0" applyFont="1" applyFill="1" applyBorder="1" applyAlignment="1" applyProtection="1">
      <alignment horizontal="center" vertical="center"/>
    </xf>
    <xf numFmtId="0" fontId="1" fillId="2" borderId="132" xfId="0" quotePrefix="1" applyFont="1" applyFill="1" applyBorder="1" applyAlignment="1" applyProtection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1" fillId="0" borderId="100" xfId="0" applyNumberFormat="1" applyFont="1" applyBorder="1" applyAlignment="1">
      <alignment horizontal="center" vertical="center" wrapText="1"/>
    </xf>
    <xf numFmtId="2" fontId="1" fillId="0" borderId="101" xfId="0" applyNumberFormat="1" applyFont="1" applyBorder="1" applyAlignment="1">
      <alignment horizontal="center" vertical="center" wrapText="1"/>
    </xf>
    <xf numFmtId="2" fontId="1" fillId="2" borderId="100" xfId="0" applyNumberFormat="1" applyFont="1" applyFill="1" applyBorder="1" applyAlignment="1" applyProtection="1">
      <alignment horizontal="center" vertical="center"/>
    </xf>
    <xf numFmtId="2" fontId="1" fillId="0" borderId="106" xfId="0" applyNumberFormat="1" applyFont="1" applyFill="1" applyBorder="1" applyAlignment="1" applyProtection="1">
      <alignment horizontal="center" vertical="center"/>
    </xf>
    <xf numFmtId="2" fontId="1" fillId="2" borderId="109" xfId="0" applyNumberFormat="1" applyFont="1" applyFill="1" applyBorder="1" applyAlignment="1" applyProtection="1">
      <alignment horizontal="center" vertical="center"/>
    </xf>
    <xf numFmtId="2" fontId="1" fillId="0" borderId="105" xfId="0" applyNumberFormat="1" applyFont="1" applyFill="1" applyBorder="1" applyAlignment="1" applyProtection="1">
      <alignment horizontal="center" vertical="center"/>
    </xf>
    <xf numFmtId="2" fontId="1" fillId="2" borderId="109" xfId="0" applyNumberFormat="1" applyFont="1" applyFill="1" applyBorder="1" applyAlignment="1" applyProtection="1">
      <alignment horizontal="center" vertical="center" shrinkToFit="1"/>
    </xf>
    <xf numFmtId="2" fontId="1" fillId="3" borderId="105" xfId="1" quotePrefix="1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Fill="1" applyBorder="1" applyAlignment="1" applyProtection="1">
      <alignment horizontal="center" vertical="center"/>
    </xf>
    <xf numFmtId="2" fontId="1" fillId="0" borderId="107" xfId="1" quotePrefix="1" applyNumberFormat="1" applyFont="1" applyFill="1" applyBorder="1" applyAlignment="1" applyProtection="1">
      <alignment horizontal="center" vertical="center"/>
    </xf>
    <xf numFmtId="2" fontId="1" fillId="0" borderId="112" xfId="0" applyNumberFormat="1" applyFont="1" applyFill="1" applyBorder="1" applyAlignment="1" applyProtection="1">
      <alignment horizontal="center" vertical="center"/>
    </xf>
    <xf numFmtId="2" fontId="1" fillId="0" borderId="113" xfId="0" quotePrefix="1" applyNumberFormat="1" applyFont="1" applyFill="1" applyBorder="1" applyAlignment="1" applyProtection="1">
      <alignment horizontal="center" vertical="center"/>
    </xf>
    <xf numFmtId="2" fontId="1" fillId="2" borderId="109" xfId="0" quotePrefix="1" applyNumberFormat="1" applyFont="1" applyFill="1" applyBorder="1" applyAlignment="1" applyProtection="1">
      <alignment horizontal="center" vertical="center"/>
    </xf>
    <xf numFmtId="2" fontId="1" fillId="0" borderId="85" xfId="0" quotePrefix="1" applyNumberFormat="1" applyFont="1" applyFill="1" applyBorder="1" applyAlignment="1" applyProtection="1">
      <alignment horizontal="center" vertical="center"/>
    </xf>
    <xf numFmtId="2" fontId="1" fillId="2" borderId="113" xfId="0" quotePrefix="1" applyNumberFormat="1" applyFont="1" applyFill="1" applyBorder="1" applyAlignment="1" applyProtection="1">
      <alignment horizontal="center" vertical="center"/>
    </xf>
    <xf numFmtId="2" fontId="7" fillId="0" borderId="0" xfId="0" applyNumberFormat="1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/>
    <xf numFmtId="2" fontId="1" fillId="5" borderId="108" xfId="1" quotePrefix="1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2" fontId="1" fillId="0" borderId="104" xfId="0" applyNumberFormat="1" applyFont="1" applyFill="1" applyBorder="1" applyAlignment="1">
      <alignment horizontal="center" vertical="center" wrapText="1"/>
    </xf>
    <xf numFmtId="0" fontId="1" fillId="0" borderId="136" xfId="0" applyFont="1" applyBorder="1" applyAlignment="1">
      <alignment horizontal="center" vertical="center" wrapText="1"/>
    </xf>
    <xf numFmtId="0" fontId="1" fillId="0" borderId="136" xfId="0" applyNumberFormat="1" applyFont="1" applyBorder="1" applyAlignment="1">
      <alignment horizontal="center" vertical="center" wrapText="1"/>
    </xf>
    <xf numFmtId="0" fontId="1" fillId="0" borderId="138" xfId="0" applyFont="1" applyFill="1" applyBorder="1" applyAlignment="1">
      <alignment horizontal="center" vertical="center" wrapText="1"/>
    </xf>
    <xf numFmtId="0" fontId="1" fillId="0" borderId="138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43" xfId="0" applyNumberFormat="1" applyFont="1" applyFill="1" applyBorder="1" applyAlignment="1" applyProtection="1">
      <alignment horizontal="center" vertical="center"/>
    </xf>
    <xf numFmtId="0" fontId="1" fillId="2" borderId="140" xfId="0" quotePrefix="1" applyFont="1" applyFill="1" applyBorder="1" applyAlignment="1" applyProtection="1">
      <alignment horizontal="center" vertical="center"/>
    </xf>
    <xf numFmtId="0" fontId="1" fillId="2" borderId="140" xfId="0" applyFont="1" applyFill="1" applyBorder="1" applyAlignment="1" applyProtection="1">
      <alignment horizontal="center" vertical="center"/>
    </xf>
    <xf numFmtId="0" fontId="1" fillId="0" borderId="142" xfId="0" applyFont="1" applyFill="1" applyBorder="1" applyAlignment="1" applyProtection="1">
      <alignment horizontal="center" vertical="center"/>
    </xf>
    <xf numFmtId="0" fontId="1" fillId="0" borderId="142" xfId="0" applyNumberFormat="1" applyFont="1" applyFill="1" applyBorder="1" applyAlignment="1" applyProtection="1">
      <alignment horizontal="center" vertical="center"/>
    </xf>
    <xf numFmtId="0" fontId="1" fillId="0" borderId="143" xfId="1" quotePrefix="1" applyFont="1" applyFill="1" applyBorder="1" applyAlignment="1" applyProtection="1">
      <alignment horizontal="center" vertical="center"/>
    </xf>
    <xf numFmtId="0" fontId="1" fillId="0" borderId="143" xfId="1" quotePrefix="1" applyNumberFormat="1" applyFont="1" applyFill="1" applyBorder="1" applyAlignment="1" applyProtection="1">
      <alignment horizontal="center" vertical="center"/>
    </xf>
    <xf numFmtId="0" fontId="1" fillId="0" borderId="144" xfId="0" applyFont="1" applyFill="1" applyBorder="1" applyAlignment="1" applyProtection="1">
      <alignment horizontal="center" vertical="center"/>
    </xf>
    <xf numFmtId="0" fontId="1" fillId="0" borderId="144" xfId="0" applyNumberFormat="1" applyFont="1" applyFill="1" applyBorder="1" applyAlignment="1" applyProtection="1">
      <alignment horizontal="center" vertical="center"/>
    </xf>
    <xf numFmtId="0" fontId="1" fillId="0" borderId="44" xfId="0" quotePrefix="1" applyFont="1" applyFill="1" applyBorder="1" applyAlignment="1" applyProtection="1">
      <alignment horizontal="center" vertical="center"/>
    </xf>
    <xf numFmtId="0" fontId="1" fillId="0" borderId="44" xfId="0" quotePrefix="1" applyNumberFormat="1" applyFont="1" applyFill="1" applyBorder="1" applyAlignment="1" applyProtection="1">
      <alignment horizontal="center" vertical="center"/>
    </xf>
    <xf numFmtId="0" fontId="1" fillId="0" borderId="138" xfId="0" quotePrefix="1" applyFont="1" applyFill="1" applyBorder="1" applyAlignment="1" applyProtection="1">
      <alignment horizontal="center" vertical="center"/>
    </xf>
    <xf numFmtId="0" fontId="1" fillId="0" borderId="138" xfId="0" quotePrefix="1" applyNumberFormat="1" applyFont="1" applyFill="1" applyBorder="1" applyAlignment="1" applyProtection="1">
      <alignment horizontal="center" vertical="center"/>
    </xf>
    <xf numFmtId="0" fontId="1" fillId="4" borderId="138" xfId="0" quotePrefix="1" applyFont="1" applyFill="1" applyBorder="1" applyAlignment="1" applyProtection="1">
      <alignment horizontal="center" vertical="center"/>
    </xf>
    <xf numFmtId="3" fontId="1" fillId="3" borderId="138" xfId="1" quotePrefix="1" applyNumberFormat="1" applyFont="1" applyFill="1" applyBorder="1" applyAlignment="1" applyProtection="1">
      <alignment horizontal="center" vertical="center"/>
    </xf>
    <xf numFmtId="0" fontId="1" fillId="3" borderId="138" xfId="1" quotePrefix="1" applyNumberFormat="1" applyFont="1" applyFill="1" applyBorder="1" applyAlignment="1" applyProtection="1">
      <alignment horizontal="center" vertical="center"/>
    </xf>
    <xf numFmtId="3" fontId="1" fillId="3" borderId="139" xfId="1" quotePrefix="1" applyNumberFormat="1" applyFont="1" applyFill="1" applyBorder="1" applyAlignment="1" applyProtection="1">
      <alignment horizontal="center" vertical="center"/>
    </xf>
    <xf numFmtId="0" fontId="1" fillId="3" borderId="139" xfId="1" quotePrefix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23" fillId="0" borderId="137" xfId="5" applyFont="1" applyBorder="1" applyAlignment="1">
      <alignment horizontal="center" vertical="center"/>
    </xf>
    <xf numFmtId="0" fontId="23" fillId="0" borderId="137" xfId="5" applyFont="1" applyFill="1" applyBorder="1" applyAlignment="1">
      <alignment horizontal="center" vertical="center" wrapText="1"/>
    </xf>
    <xf numFmtId="0" fontId="23" fillId="0" borderId="138" xfId="5" applyFont="1" applyBorder="1" applyAlignment="1">
      <alignment horizontal="center" vertical="center"/>
    </xf>
    <xf numFmtId="0" fontId="23" fillId="0" borderId="138" xfId="5" applyFont="1" applyFill="1" applyBorder="1" applyAlignment="1">
      <alignment horizontal="center" vertical="center" wrapText="1"/>
    </xf>
    <xf numFmtId="0" fontId="23" fillId="0" borderId="139" xfId="5" applyFont="1" applyBorder="1" applyAlignment="1">
      <alignment horizontal="center" vertical="center"/>
    </xf>
    <xf numFmtId="0" fontId="23" fillId="0" borderId="139" xfId="5" applyFont="1" applyFill="1" applyBorder="1" applyAlignment="1">
      <alignment horizontal="center" vertical="center" wrapText="1"/>
    </xf>
    <xf numFmtId="0" fontId="23" fillId="0" borderId="141" xfId="5" applyFont="1" applyBorder="1" applyAlignment="1">
      <alignment horizontal="center" vertical="center"/>
    </xf>
    <xf numFmtId="0" fontId="23" fillId="0" borderId="145" xfId="5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NumberFormat="1" applyFont="1"/>
    <xf numFmtId="49" fontId="20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6" borderId="16" xfId="0" applyFont="1" applyFill="1" applyBorder="1" applyAlignment="1" applyProtection="1">
      <alignment horizontal="center" vertical="center"/>
    </xf>
    <xf numFmtId="3" fontId="1" fillId="6" borderId="11" xfId="0" applyNumberFormat="1" applyFont="1" applyFill="1" applyBorder="1" applyAlignment="1" applyProtection="1">
      <alignment horizontal="center" vertical="center"/>
    </xf>
    <xf numFmtId="0" fontId="1" fillId="6" borderId="130" xfId="1" quotePrefix="1" applyFont="1" applyFill="1" applyBorder="1" applyAlignment="1" applyProtection="1">
      <alignment horizontal="center" vertical="center"/>
    </xf>
    <xf numFmtId="2" fontId="1" fillId="6" borderId="133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46" xfId="0" applyFont="1" applyFill="1" applyBorder="1" applyAlignment="1" applyProtection="1">
      <alignment horizontal="center" vertical="center"/>
    </xf>
    <xf numFmtId="3" fontId="20" fillId="3" borderId="17" xfId="1" quotePrefix="1" applyNumberFormat="1" applyFont="1" applyFill="1" applyBorder="1" applyAlignment="1" applyProtection="1">
      <alignment horizontal="center" vertical="center"/>
    </xf>
    <xf numFmtId="3" fontId="20" fillId="3" borderId="4" xfId="1" quotePrefix="1" applyNumberFormat="1" applyFont="1" applyFill="1" applyBorder="1" applyAlignment="1" applyProtection="1">
      <alignment horizontal="center" vertical="center"/>
    </xf>
    <xf numFmtId="0" fontId="20" fillId="0" borderId="146" xfId="0" applyFont="1" applyFill="1" applyBorder="1" applyAlignment="1" applyProtection="1">
      <alignment horizontal="center" vertical="center"/>
    </xf>
    <xf numFmtId="0" fontId="20" fillId="0" borderId="146" xfId="1" quotePrefix="1" applyFont="1" applyFill="1" applyBorder="1" applyAlignment="1" applyProtection="1">
      <alignment horizontal="center" vertical="center"/>
    </xf>
    <xf numFmtId="0" fontId="20" fillId="0" borderId="147" xfId="0" quotePrefix="1" applyFont="1" applyFill="1" applyBorder="1" applyAlignment="1" applyProtection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32" xfId="4" applyFont="1" applyFill="1" applyBorder="1" applyAlignment="1">
      <alignment horizontal="center" vertical="center" wrapText="1"/>
    </xf>
    <xf numFmtId="0" fontId="1" fillId="0" borderId="122" xfId="0" applyFont="1" applyFill="1" applyBorder="1" applyAlignment="1" applyProtection="1">
      <alignment horizontal="center" vertical="center"/>
    </xf>
    <xf numFmtId="0" fontId="1" fillId="0" borderId="123" xfId="0" applyFont="1" applyFill="1" applyBorder="1" applyAlignment="1" applyProtection="1">
      <alignment horizontal="center" vertical="center"/>
    </xf>
    <xf numFmtId="3" fontId="20" fillId="3" borderId="122" xfId="1" quotePrefix="1" applyNumberFormat="1" applyFont="1" applyFill="1" applyBorder="1" applyAlignment="1" applyProtection="1">
      <alignment horizontal="center" vertical="center"/>
    </xf>
    <xf numFmtId="0" fontId="20" fillId="3" borderId="36" xfId="1" quotePrefix="1" applyFont="1" applyFill="1" applyBorder="1" applyAlignment="1" applyProtection="1">
      <alignment horizontal="center" vertical="center"/>
    </xf>
    <xf numFmtId="0" fontId="20" fillId="3" borderId="36" xfId="1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20" fillId="0" borderId="123" xfId="0" applyFont="1" applyFill="1" applyBorder="1" applyAlignment="1" applyProtection="1">
      <alignment horizontal="center" vertical="center"/>
    </xf>
    <xf numFmtId="0" fontId="20" fillId="0" borderId="122" xfId="1" quotePrefix="1" applyFont="1" applyFill="1" applyBorder="1" applyAlignment="1" applyProtection="1">
      <alignment horizontal="center" vertical="center"/>
    </xf>
    <xf numFmtId="0" fontId="20" fillId="0" borderId="36" xfId="1" quotePrefix="1" applyFont="1" applyFill="1" applyBorder="1" applyAlignment="1" applyProtection="1">
      <alignment horizontal="center" vertical="center"/>
    </xf>
    <xf numFmtId="3" fontId="1" fillId="2" borderId="149" xfId="0" applyNumberFormat="1" applyFont="1" applyFill="1" applyBorder="1" applyAlignment="1" applyProtection="1">
      <alignment horizontal="center" vertical="center"/>
    </xf>
    <xf numFmtId="3" fontId="1" fillId="6" borderId="28" xfId="0" applyNumberFormat="1" applyFont="1" applyFill="1" applyBorder="1" applyAlignment="1" applyProtection="1">
      <alignment horizontal="center" vertical="center"/>
    </xf>
    <xf numFmtId="49" fontId="1" fillId="0" borderId="148" xfId="0" applyNumberFormat="1" applyFont="1" applyBorder="1" applyAlignment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/>
    </xf>
    <xf numFmtId="0" fontId="1" fillId="0" borderId="152" xfId="0" applyFont="1" applyFill="1" applyBorder="1" applyAlignment="1" applyProtection="1">
      <alignment horizontal="center" vertical="center"/>
    </xf>
    <xf numFmtId="0" fontId="23" fillId="0" borderId="153" xfId="4" applyFont="1" applyBorder="1" applyAlignment="1">
      <alignment horizontal="center"/>
    </xf>
    <xf numFmtId="0" fontId="1" fillId="2" borderId="155" xfId="0" applyFont="1" applyFill="1" applyBorder="1" applyAlignment="1" applyProtection="1">
      <alignment horizontal="center" vertical="center"/>
    </xf>
    <xf numFmtId="0" fontId="23" fillId="0" borderId="156" xfId="4" applyFont="1" applyBorder="1" applyAlignment="1">
      <alignment horizontal="center"/>
    </xf>
    <xf numFmtId="0" fontId="23" fillId="0" borderId="150" xfId="4" applyFont="1" applyBorder="1" applyAlignment="1">
      <alignment horizontal="center"/>
    </xf>
    <xf numFmtId="0" fontId="23" fillId="0" borderId="157" xfId="4" applyFont="1" applyBorder="1" applyAlignment="1">
      <alignment horizontal="center"/>
    </xf>
    <xf numFmtId="0" fontId="1" fillId="2" borderId="155" xfId="0" applyFont="1" applyFill="1" applyBorder="1" applyAlignment="1" applyProtection="1">
      <alignment horizontal="center" vertical="center" shrinkToFit="1"/>
    </xf>
    <xf numFmtId="0" fontId="23" fillId="0" borderId="156" xfId="4" applyFont="1" applyBorder="1" applyAlignment="1">
      <alignment horizontal="center" vertical="center"/>
    </xf>
    <xf numFmtId="3" fontId="20" fillId="3" borderId="150" xfId="1" quotePrefix="1" applyNumberFormat="1" applyFont="1" applyFill="1" applyBorder="1" applyAlignment="1" applyProtection="1">
      <alignment horizontal="center" vertical="center"/>
    </xf>
    <xf numFmtId="0" fontId="20" fillId="0" borderId="150" xfId="1" applyFont="1" applyFill="1" applyBorder="1" applyAlignment="1" applyProtection="1">
      <alignment horizontal="center" vertical="center"/>
    </xf>
    <xf numFmtId="0" fontId="23" fillId="0" borderId="150" xfId="4" applyFont="1" applyBorder="1" applyAlignment="1">
      <alignment horizontal="center" vertical="center"/>
    </xf>
    <xf numFmtId="0" fontId="23" fillId="0" borderId="150" xfId="4" applyFont="1" applyFill="1" applyBorder="1" applyAlignment="1">
      <alignment horizontal="center" vertical="center"/>
    </xf>
    <xf numFmtId="0" fontId="23" fillId="0" borderId="157" xfId="4" applyFont="1" applyFill="1" applyBorder="1" applyAlignment="1">
      <alignment horizontal="center" vertical="center" wrapText="1"/>
    </xf>
    <xf numFmtId="3" fontId="1" fillId="2" borderId="155" xfId="0" applyNumberFormat="1" applyFont="1" applyFill="1" applyBorder="1" applyAlignment="1" applyProtection="1">
      <alignment horizontal="center" vertical="center"/>
    </xf>
    <xf numFmtId="0" fontId="1" fillId="0" borderId="158" xfId="0" applyFont="1" applyFill="1" applyBorder="1" applyAlignment="1" applyProtection="1">
      <alignment horizontal="center" vertical="center"/>
    </xf>
    <xf numFmtId="0" fontId="23" fillId="0" borderId="154" xfId="4" applyFont="1" applyBorder="1"/>
    <xf numFmtId="0" fontId="1" fillId="0" borderId="159" xfId="0" applyFont="1" applyFill="1" applyBorder="1" applyAlignment="1" applyProtection="1">
      <alignment horizontal="center" vertical="center"/>
    </xf>
    <xf numFmtId="0" fontId="1" fillId="2" borderId="155" xfId="0" quotePrefix="1" applyFont="1" applyFill="1" applyBorder="1" applyAlignment="1" applyProtection="1">
      <alignment horizontal="center" vertical="center"/>
    </xf>
    <xf numFmtId="0" fontId="1" fillId="2" borderId="160" xfId="0" quotePrefix="1" applyFont="1" applyFill="1" applyBorder="1" applyAlignment="1" applyProtection="1">
      <alignment horizontal="center" vertical="center"/>
    </xf>
    <xf numFmtId="0" fontId="23" fillId="0" borderId="156" xfId="4" applyFont="1" applyBorder="1" applyAlignment="1">
      <alignment vertical="center"/>
    </xf>
    <xf numFmtId="0" fontId="23" fillId="0" borderId="150" xfId="4" applyFont="1" applyBorder="1" applyAlignment="1">
      <alignment vertical="center"/>
    </xf>
    <xf numFmtId="3" fontId="1" fillId="2" borderId="161" xfId="0" applyNumberFormat="1" applyFont="1" applyFill="1" applyBorder="1" applyAlignment="1" applyProtection="1">
      <alignment horizontal="center" vertical="center"/>
    </xf>
    <xf numFmtId="3" fontId="1" fillId="6" borderId="162" xfId="0" applyNumberFormat="1" applyFont="1" applyFill="1" applyBorder="1" applyAlignment="1" applyProtection="1">
      <alignment horizontal="center" vertical="center"/>
    </xf>
    <xf numFmtId="0" fontId="1" fillId="0" borderId="163" xfId="0" quotePrefix="1" applyFont="1" applyFill="1" applyBorder="1" applyAlignment="1" applyProtection="1">
      <alignment horizontal="center" vertical="center"/>
    </xf>
    <xf numFmtId="0" fontId="1" fillId="2" borderId="163" xfId="0" quotePrefix="1" applyFont="1" applyFill="1" applyBorder="1" applyAlignment="1" applyProtection="1">
      <alignment horizontal="center" vertical="center"/>
    </xf>
    <xf numFmtId="3" fontId="1" fillId="6" borderId="114" xfId="0" applyNumberFormat="1" applyFont="1" applyFill="1" applyBorder="1" applyAlignment="1" applyProtection="1">
      <alignment horizontal="center" vertical="center"/>
    </xf>
    <xf numFmtId="0" fontId="1" fillId="0" borderId="166" xfId="0" applyFont="1" applyBorder="1" applyAlignment="1">
      <alignment horizontal="center" vertical="center" wrapText="1"/>
    </xf>
    <xf numFmtId="0" fontId="23" fillId="0" borderId="86" xfId="5" applyFont="1" applyFill="1" applyBorder="1" applyAlignment="1">
      <alignment horizontal="center" vertical="center" wrapText="1"/>
    </xf>
    <xf numFmtId="0" fontId="23" fillId="0" borderId="12" xfId="5" applyFont="1" applyBorder="1" applyAlignment="1">
      <alignment horizontal="center" vertical="center"/>
    </xf>
    <xf numFmtId="0" fontId="23" fillId="0" borderId="12" xfId="5" applyFont="1" applyFill="1" applyBorder="1" applyAlignment="1">
      <alignment horizontal="center" vertical="center" wrapText="1"/>
    </xf>
    <xf numFmtId="0" fontId="1" fillId="4" borderId="12" xfId="0" quotePrefix="1" applyFont="1" applyFill="1" applyBorder="1" applyAlignment="1" applyProtection="1">
      <alignment horizontal="center" vertical="center"/>
    </xf>
    <xf numFmtId="0" fontId="1" fillId="2" borderId="89" xfId="0" quotePrefix="1" applyFont="1" applyFill="1" applyBorder="1" applyAlignment="1" applyProtection="1">
      <alignment horizontal="center" vertical="center"/>
    </xf>
    <xf numFmtId="0" fontId="23" fillId="0" borderId="134" xfId="5" applyFont="1" applyFill="1" applyBorder="1" applyAlignment="1">
      <alignment horizontal="center" vertical="center" wrapText="1"/>
    </xf>
    <xf numFmtId="3" fontId="1" fillId="3" borderId="12" xfId="1" quotePrefix="1" applyNumberFormat="1" applyFont="1" applyFill="1" applyBorder="1" applyAlignment="1" applyProtection="1">
      <alignment horizontal="center" vertical="center"/>
    </xf>
    <xf numFmtId="3" fontId="1" fillId="3" borderId="134" xfId="1" quotePrefix="1" applyNumberFormat="1" applyFont="1" applyFill="1" applyBorder="1" applyAlignment="1" applyProtection="1">
      <alignment horizontal="center" vertical="center"/>
    </xf>
    <xf numFmtId="3" fontId="1" fillId="2" borderId="89" xfId="1" quotePrefix="1" applyNumberFormat="1" applyFont="1" applyFill="1" applyBorder="1" applyAlignment="1" applyProtection="1">
      <alignment horizontal="center" vertical="center"/>
    </xf>
    <xf numFmtId="0" fontId="23" fillId="0" borderId="167" xfId="5" applyFont="1" applyFill="1" applyBorder="1" applyAlignment="1">
      <alignment horizontal="center" vertical="center" wrapText="1"/>
    </xf>
    <xf numFmtId="0" fontId="1" fillId="2" borderId="168" xfId="0" quotePrefix="1" applyFont="1" applyFill="1" applyBorder="1" applyAlignment="1" applyProtection="1">
      <alignment horizontal="center" vertical="center"/>
    </xf>
    <xf numFmtId="0" fontId="1" fillId="2" borderId="169" xfId="1" quotePrefix="1" applyFont="1" applyFill="1" applyBorder="1" applyAlignment="1" applyProtection="1">
      <alignment horizontal="center" vertical="center"/>
    </xf>
    <xf numFmtId="3" fontId="1" fillId="6" borderId="170" xfId="1" quotePrefix="1" applyNumberFormat="1" applyFont="1" applyFill="1" applyBorder="1" applyAlignment="1" applyProtection="1">
      <alignment horizontal="center" vertical="center"/>
    </xf>
    <xf numFmtId="0" fontId="1" fillId="0" borderId="172" xfId="0" applyNumberFormat="1" applyFont="1" applyBorder="1" applyAlignment="1">
      <alignment horizontal="center" vertical="center" wrapText="1"/>
    </xf>
    <xf numFmtId="0" fontId="1" fillId="0" borderId="174" xfId="0" applyNumberFormat="1" applyFont="1" applyFill="1" applyBorder="1" applyAlignment="1">
      <alignment horizontal="center" vertical="center" wrapText="1"/>
    </xf>
    <xf numFmtId="0" fontId="1" fillId="2" borderId="176" xfId="0" applyFont="1" applyFill="1" applyBorder="1" applyAlignment="1">
      <alignment horizontal="center" vertical="center" wrapText="1"/>
    </xf>
    <xf numFmtId="0" fontId="1" fillId="0" borderId="177" xfId="0" applyNumberFormat="1" applyFont="1" applyFill="1" applyBorder="1" applyAlignment="1" applyProtection="1">
      <alignment horizontal="center" vertical="center"/>
    </xf>
    <xf numFmtId="0" fontId="23" fillId="0" borderId="173" xfId="5" applyFont="1" applyFill="1" applyBorder="1" applyAlignment="1">
      <alignment horizontal="center" vertical="center" wrapText="1"/>
    </xf>
    <xf numFmtId="0" fontId="23" fillId="0" borderId="174" xfId="5" applyFont="1" applyBorder="1" applyAlignment="1">
      <alignment horizontal="center" vertical="center"/>
    </xf>
    <xf numFmtId="0" fontId="1" fillId="0" borderId="174" xfId="0" quotePrefix="1" applyNumberFormat="1" applyFont="1" applyFill="1" applyBorder="1" applyAlignment="1" applyProtection="1">
      <alignment horizontal="center" vertical="center"/>
    </xf>
    <xf numFmtId="0" fontId="1" fillId="4" borderId="174" xfId="0" quotePrefix="1" applyFont="1" applyFill="1" applyBorder="1" applyAlignment="1" applyProtection="1">
      <alignment horizontal="center" vertical="center"/>
    </xf>
    <xf numFmtId="0" fontId="23" fillId="0" borderId="174" xfId="5" applyFont="1" applyFill="1" applyBorder="1" applyAlignment="1">
      <alignment horizontal="center" vertical="center" wrapText="1"/>
    </xf>
    <xf numFmtId="0" fontId="1" fillId="2" borderId="178" xfId="0" quotePrefix="1" applyFont="1" applyFill="1" applyBorder="1" applyAlignment="1" applyProtection="1">
      <alignment horizontal="center" vertical="center"/>
    </xf>
    <xf numFmtId="0" fontId="23" fillId="0" borderId="175" xfId="5" applyFont="1" applyBorder="1" applyAlignment="1">
      <alignment horizontal="center" vertical="center"/>
    </xf>
    <xf numFmtId="0" fontId="1" fillId="2" borderId="178" xfId="0" applyFont="1" applyFill="1" applyBorder="1" applyAlignment="1" applyProtection="1">
      <alignment horizontal="center" vertical="center"/>
    </xf>
    <xf numFmtId="0" fontId="1" fillId="3" borderId="174" xfId="1" quotePrefix="1" applyNumberFormat="1" applyFont="1" applyFill="1" applyBorder="1" applyAlignment="1" applyProtection="1">
      <alignment horizontal="center" vertical="center"/>
    </xf>
    <xf numFmtId="0" fontId="1" fillId="3" borderId="175" xfId="1" quotePrefix="1" applyNumberFormat="1" applyFont="1" applyFill="1" applyBorder="1" applyAlignment="1" applyProtection="1">
      <alignment horizontal="center" vertical="center"/>
    </xf>
    <xf numFmtId="3" fontId="1" fillId="2" borderId="179" xfId="1" quotePrefix="1" applyNumberFormat="1" applyFont="1" applyFill="1" applyBorder="1" applyAlignment="1" applyProtection="1">
      <alignment horizontal="center" vertical="center"/>
    </xf>
    <xf numFmtId="0" fontId="1" fillId="0" borderId="180" xfId="0" applyNumberFormat="1" applyFont="1" applyFill="1" applyBorder="1" applyAlignment="1" applyProtection="1">
      <alignment horizontal="center" vertical="center"/>
    </xf>
    <xf numFmtId="0" fontId="1" fillId="0" borderId="181" xfId="1" quotePrefix="1" applyNumberFormat="1" applyFont="1" applyFill="1" applyBorder="1" applyAlignment="1" applyProtection="1">
      <alignment horizontal="center" vertical="center"/>
    </xf>
    <xf numFmtId="0" fontId="1" fillId="2" borderId="182" xfId="0" applyFont="1" applyFill="1" applyBorder="1" applyAlignment="1" applyProtection="1">
      <alignment horizontal="center" vertical="center"/>
    </xf>
    <xf numFmtId="0" fontId="1" fillId="0" borderId="183" xfId="0" applyNumberFormat="1" applyFont="1" applyFill="1" applyBorder="1" applyAlignment="1" applyProtection="1">
      <alignment horizontal="center" vertical="center"/>
    </xf>
    <xf numFmtId="0" fontId="23" fillId="0" borderId="184" xfId="5" applyFont="1" applyFill="1" applyBorder="1" applyAlignment="1">
      <alignment horizontal="center" vertical="center" wrapText="1"/>
    </xf>
    <xf numFmtId="0" fontId="1" fillId="2" borderId="185" xfId="0" quotePrefix="1" applyFont="1" applyFill="1" applyBorder="1" applyAlignment="1" applyProtection="1">
      <alignment horizontal="center" vertical="center"/>
    </xf>
    <xf numFmtId="0" fontId="1" fillId="0" borderId="186" xfId="0" quotePrefix="1" applyNumberFormat="1" applyFont="1" applyFill="1" applyBorder="1" applyAlignment="1" applyProtection="1">
      <alignment horizontal="center" vertical="center"/>
    </xf>
    <xf numFmtId="0" fontId="1" fillId="2" borderId="187" xfId="1" quotePrefix="1" applyFont="1" applyFill="1" applyBorder="1" applyAlignment="1" applyProtection="1">
      <alignment horizontal="center" vertical="center"/>
    </xf>
    <xf numFmtId="3" fontId="1" fillId="6" borderId="188" xfId="1" quotePrefix="1" applyNumberFormat="1" applyFont="1" applyFill="1" applyBorder="1" applyAlignment="1" applyProtection="1">
      <alignment horizontal="center" vertical="center"/>
    </xf>
    <xf numFmtId="0" fontId="1" fillId="2" borderId="137" xfId="0" applyFont="1" applyFill="1" applyBorder="1" applyAlignment="1">
      <alignment horizontal="center" vertical="center" wrapText="1"/>
    </xf>
    <xf numFmtId="3" fontId="1" fillId="2" borderId="140" xfId="1" quotePrefix="1" applyNumberFormat="1" applyFont="1" applyFill="1" applyBorder="1" applyAlignment="1" applyProtection="1">
      <alignment horizontal="center" vertical="center"/>
    </xf>
    <xf numFmtId="0" fontId="1" fillId="2" borderId="190" xfId="0" applyFont="1" applyFill="1" applyBorder="1" applyAlignment="1" applyProtection="1">
      <alignment horizontal="center" vertical="center"/>
    </xf>
    <xf numFmtId="0" fontId="1" fillId="2" borderId="164" xfId="0" quotePrefix="1" applyFont="1" applyFill="1" applyBorder="1" applyAlignment="1" applyProtection="1">
      <alignment horizontal="center" vertical="center"/>
    </xf>
    <xf numFmtId="0" fontId="1" fillId="2" borderId="191" xfId="1" quotePrefix="1" applyFont="1" applyFill="1" applyBorder="1" applyAlignment="1" applyProtection="1">
      <alignment horizontal="center" vertical="center"/>
    </xf>
    <xf numFmtId="3" fontId="1" fillId="6" borderId="192" xfId="1" quotePrefix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1" xfId="0" applyFont="1" applyBorder="1" applyAlignment="1">
      <alignment horizontal="center" vertical="center" wrapText="1"/>
    </xf>
    <xf numFmtId="0" fontId="1" fillId="0" borderId="193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0" fontId="23" fillId="0" borderId="40" xfId="4" applyFont="1" applyFill="1" applyBorder="1" applyAlignment="1">
      <alignment horizontal="center" vertical="center" wrapText="1"/>
    </xf>
    <xf numFmtId="0" fontId="1" fillId="0" borderId="40" xfId="0" quotePrefix="1" applyFont="1" applyFill="1" applyBorder="1" applyAlignment="1" applyProtection="1">
      <alignment horizontal="center" vertical="center"/>
    </xf>
    <xf numFmtId="0" fontId="23" fillId="0" borderId="40" xfId="3" applyFont="1" applyFill="1" applyBorder="1" applyAlignment="1">
      <alignment horizontal="center" vertical="center" wrapText="1"/>
    </xf>
    <xf numFmtId="0" fontId="23" fillId="0" borderId="40" xfId="3" applyFont="1" applyBorder="1" applyAlignment="1">
      <alignment horizontal="center" vertical="center"/>
    </xf>
    <xf numFmtId="0" fontId="1" fillId="0" borderId="159" xfId="0" quotePrefix="1" applyFont="1" applyFill="1" applyBorder="1" applyAlignment="1" applyProtection="1">
      <alignment horizontal="center" vertical="center"/>
    </xf>
    <xf numFmtId="0" fontId="1" fillId="0" borderId="195" xfId="0" applyFont="1" applyFill="1" applyBorder="1" applyAlignment="1">
      <alignment horizontal="center" vertical="center" wrapText="1"/>
    </xf>
    <xf numFmtId="0" fontId="1" fillId="0" borderId="96" xfId="0" applyFont="1" applyFill="1" applyBorder="1" applyAlignment="1">
      <alignment horizontal="center" vertical="center" wrapText="1"/>
    </xf>
    <xf numFmtId="2" fontId="1" fillId="0" borderId="112" xfId="0" applyNumberFormat="1" applyFont="1" applyFill="1" applyBorder="1" applyAlignment="1">
      <alignment horizontal="center" vertical="center" wrapText="1"/>
    </xf>
    <xf numFmtId="0" fontId="1" fillId="0" borderId="144" xfId="0" applyFont="1" applyFill="1" applyBorder="1" applyAlignment="1">
      <alignment horizontal="center" vertical="center" wrapText="1"/>
    </xf>
    <xf numFmtId="0" fontId="1" fillId="0" borderId="144" xfId="0" applyNumberFormat="1" applyFont="1" applyFill="1" applyBorder="1" applyAlignment="1">
      <alignment horizontal="center" vertical="center" wrapText="1"/>
    </xf>
    <xf numFmtId="0" fontId="1" fillId="0" borderId="183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23" fillId="0" borderId="32" xfId="3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3" fillId="0" borderId="32" xfId="3" applyFont="1" applyBorder="1" applyAlignment="1">
      <alignment horizontal="center" vertical="center"/>
    </xf>
    <xf numFmtId="0" fontId="1" fillId="0" borderId="153" xfId="0" applyFont="1" applyFill="1" applyBorder="1" applyAlignment="1">
      <alignment horizontal="center" vertical="center" wrapText="1"/>
    </xf>
    <xf numFmtId="0" fontId="1" fillId="0" borderId="104" xfId="0" applyFont="1" applyFill="1" applyBorder="1" applyAlignment="1">
      <alignment horizontal="center" vertical="center" wrapText="1"/>
    </xf>
    <xf numFmtId="0" fontId="1" fillId="0" borderId="153" xfId="0" quotePrefix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20" fillId="0" borderId="196" xfId="0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3" fillId="0" borderId="41" xfId="4" applyFont="1" applyFill="1" applyBorder="1" applyAlignment="1">
      <alignment horizontal="center" vertical="center" wrapText="1"/>
    </xf>
    <xf numFmtId="0" fontId="23" fillId="0" borderId="160" xfId="4" applyFont="1" applyBorder="1" applyAlignment="1">
      <alignment horizontal="center"/>
    </xf>
    <xf numFmtId="0" fontId="1" fillId="0" borderId="163" xfId="0" applyFont="1" applyFill="1" applyBorder="1" applyAlignment="1">
      <alignment horizontal="center" vertical="center" wrapText="1"/>
    </xf>
    <xf numFmtId="0" fontId="1" fillId="0" borderId="22" xfId="0" quotePrefix="1" applyFont="1" applyFill="1" applyBorder="1" applyAlignment="1" applyProtection="1">
      <alignment horizontal="center" vertical="center"/>
    </xf>
    <xf numFmtId="2" fontId="1" fillId="0" borderId="197" xfId="0" quotePrefix="1" applyNumberFormat="1" applyFont="1" applyFill="1" applyBorder="1" applyAlignment="1" applyProtection="1">
      <alignment horizontal="center" vertical="center"/>
    </xf>
    <xf numFmtId="0" fontId="23" fillId="0" borderId="198" xfId="5" applyFont="1" applyFill="1" applyBorder="1" applyAlignment="1">
      <alignment horizontal="center" vertical="center" wrapText="1"/>
    </xf>
    <xf numFmtId="0" fontId="23" fillId="0" borderId="199" xfId="5" applyFont="1" applyBorder="1" applyAlignment="1">
      <alignment horizontal="center" vertical="center"/>
    </xf>
    <xf numFmtId="0" fontId="23" fillId="0" borderId="199" xfId="5" applyFont="1" applyFill="1" applyBorder="1" applyAlignment="1">
      <alignment horizontal="center" vertical="center" wrapText="1"/>
    </xf>
    <xf numFmtId="0" fontId="23" fillId="0" borderId="200" xfId="5" applyFont="1" applyFill="1" applyBorder="1" applyAlignment="1">
      <alignment horizontal="center" vertical="center" wrapText="1"/>
    </xf>
    <xf numFmtId="0" fontId="5" fillId="4" borderId="13" xfId="0" applyFont="1" applyFill="1" applyBorder="1" applyAlignment="1" applyProtection="1">
      <alignment horizontal="left" vertical="center" indent="1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29" xfId="0" applyFont="1" applyFill="1" applyBorder="1" applyAlignment="1" applyProtection="1">
      <alignment horizontal="center" vertical="center"/>
    </xf>
    <xf numFmtId="0" fontId="1" fillId="4" borderId="154" xfId="0" applyFont="1" applyFill="1" applyBorder="1" applyAlignment="1" applyProtection="1">
      <alignment horizontal="center" vertical="center"/>
    </xf>
    <xf numFmtId="0" fontId="1" fillId="4" borderId="101" xfId="0" applyFont="1" applyFill="1" applyBorder="1" applyAlignment="1" applyProtection="1">
      <alignment horizontal="center" vertical="center"/>
    </xf>
    <xf numFmtId="0" fontId="1" fillId="4" borderId="63" xfId="0" quotePrefix="1" applyFont="1" applyFill="1" applyBorder="1" applyAlignment="1" applyProtection="1">
      <alignment horizontal="center" vertical="center"/>
    </xf>
    <xf numFmtId="2" fontId="1" fillId="4" borderId="105" xfId="0" quotePrefix="1" applyNumberFormat="1" applyFont="1" applyFill="1" applyBorder="1" applyAlignment="1" applyProtection="1">
      <alignment horizontal="center" vertical="center"/>
    </xf>
    <xf numFmtId="0" fontId="1" fillId="4" borderId="96" xfId="0" quotePrefix="1" applyFont="1" applyFill="1" applyBorder="1" applyAlignment="1" applyProtection="1">
      <alignment horizontal="center" vertical="center"/>
    </xf>
    <xf numFmtId="0" fontId="1" fillId="4" borderId="144" xfId="0" quotePrefix="1" applyFont="1" applyFill="1" applyBorder="1" applyAlignment="1" applyProtection="1">
      <alignment horizontal="center" vertical="center"/>
    </xf>
    <xf numFmtId="0" fontId="1" fillId="4" borderId="183" xfId="0" quotePrefix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2" fontId="1" fillId="0" borderId="104" xfId="0" quotePrefix="1" applyNumberFormat="1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left" vertical="center" indent="1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32" xfId="0" applyFont="1" applyFill="1" applyBorder="1" applyAlignment="1" applyProtection="1">
      <alignment horizontal="center" vertical="center"/>
    </xf>
    <xf numFmtId="0" fontId="1" fillId="4" borderId="153" xfId="0" applyFont="1" applyFill="1" applyBorder="1" applyAlignment="1" applyProtection="1">
      <alignment horizontal="center" vertical="center"/>
    </xf>
    <xf numFmtId="0" fontId="1" fillId="4" borderId="104" xfId="0" applyFont="1" applyFill="1" applyBorder="1" applyAlignment="1">
      <alignment horizontal="center" vertical="center" wrapText="1"/>
    </xf>
    <xf numFmtId="2" fontId="1" fillId="4" borderId="104" xfId="0" quotePrefix="1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20" fillId="0" borderId="19" xfId="0" quotePrefix="1" applyFont="1" applyFill="1" applyBorder="1" applyAlignment="1" applyProtection="1">
      <alignment horizontal="center" vertical="center"/>
    </xf>
    <xf numFmtId="0" fontId="20" fillId="0" borderId="32" xfId="0" quotePrefix="1" applyFont="1" applyFill="1" applyBorder="1" applyAlignment="1" applyProtection="1">
      <alignment horizontal="center" vertical="center"/>
    </xf>
    <xf numFmtId="49" fontId="9" fillId="0" borderId="82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horizontal="center" vertical="center" wrapText="1"/>
    </xf>
    <xf numFmtId="49" fontId="9" fillId="0" borderId="83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49" fontId="9" fillId="0" borderId="117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9" fillId="0" borderId="60" xfId="0" applyNumberFormat="1" applyFont="1" applyBorder="1" applyAlignment="1">
      <alignment horizontal="center" vertical="center" wrapText="1"/>
    </xf>
    <xf numFmtId="49" fontId="9" fillId="0" borderId="115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9" fillId="0" borderId="116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0" fontId="20" fillId="0" borderId="194" xfId="0" applyFont="1" applyBorder="1" applyAlignment="1">
      <alignment horizontal="center" vertical="center"/>
    </xf>
    <xf numFmtId="0" fontId="22" fillId="0" borderId="165" xfId="5" applyFont="1" applyFill="1" applyBorder="1" applyAlignment="1">
      <alignment horizontal="center" vertical="center"/>
    </xf>
    <xf numFmtId="0" fontId="22" fillId="0" borderId="189" xfId="5" applyFont="1" applyFill="1" applyBorder="1" applyAlignment="1">
      <alignment horizontal="center" vertical="center"/>
    </xf>
    <xf numFmtId="0" fontId="22" fillId="0" borderId="189" xfId="5" applyNumberFormat="1" applyFont="1" applyFill="1" applyBorder="1" applyAlignment="1">
      <alignment horizontal="center" vertical="center"/>
    </xf>
    <xf numFmtId="0" fontId="22" fillId="0" borderId="171" xfId="5" applyNumberFormat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/>
    </xf>
  </cellXfs>
  <cellStyles count="6">
    <cellStyle name="Normal" xfId="0" builtinId="0"/>
    <cellStyle name="Normal_41and89" xfId="5"/>
    <cellStyle name="Normal_Sheet1" xfId="3"/>
    <cellStyle name="Normal_Sheet1 2" xfId="4"/>
    <cellStyle name="Normal_ตัวชี้วัด 3_4ตรี" xfId="2"/>
    <cellStyle name="ปกติ_Sheet1" xfId="1"/>
  </cellStyles>
  <dxfs count="0"/>
  <tableStyles count="0" defaultTableStyle="TableStyleMedium2" defaultPivotStyle="PivotStyleLight16"/>
  <colors>
    <mruColors>
      <color rgb="FFFFEEDD"/>
      <color rgb="FFFFEDE7"/>
      <color rgb="FFFFF2E5"/>
      <color rgb="FF0000FF"/>
      <color rgb="FF8D42C6"/>
      <color rgb="FFFFF5EB"/>
      <color rgb="FFFFE8E1"/>
      <color rgb="FFFFCCFF"/>
      <color rgb="FFFFF3EB"/>
      <color rgb="FFFFF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80"/>
  <sheetViews>
    <sheetView tabSelected="1" view="pageBreakPreview" zoomScaleNormal="100" zoomScaleSheetLayoutView="100" workbookViewId="0">
      <selection activeCell="L72" sqref="L72"/>
    </sheetView>
  </sheetViews>
  <sheetFormatPr defaultColWidth="9.140625" defaultRowHeight="24"/>
  <cols>
    <col min="1" max="1" width="37.85546875" style="34" customWidth="1"/>
    <col min="2" max="2" width="9.85546875" style="34" customWidth="1"/>
    <col min="3" max="4" width="7.7109375" style="34" customWidth="1"/>
    <col min="5" max="5" width="8.42578125" style="34" customWidth="1"/>
    <col min="6" max="8" width="7.7109375" style="34" customWidth="1"/>
    <col min="9" max="14" width="6.28515625" style="34" customWidth="1"/>
    <col min="15" max="15" width="10.5703125" style="34" customWidth="1"/>
    <col min="16" max="16" width="8.140625" style="34" customWidth="1"/>
    <col min="17" max="17" width="9.7109375" style="299" customWidth="1"/>
    <col min="18" max="19" width="8.140625" style="338" customWidth="1"/>
    <col min="20" max="20" width="24.140625" style="337" customWidth="1"/>
    <col min="21" max="21" width="24.140625" style="338" customWidth="1"/>
    <col min="22" max="22" width="26.42578125" style="337" customWidth="1"/>
    <col min="23" max="23" width="4" style="34" customWidth="1"/>
    <col min="24" max="16384" width="9.140625" style="30"/>
  </cols>
  <sheetData>
    <row r="1" spans="1:23" s="126" customFormat="1" ht="25.5" customHeight="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81"/>
      <c r="R1" s="326"/>
      <c r="S1" s="326"/>
      <c r="T1" s="327"/>
      <c r="U1" s="326"/>
      <c r="V1" s="327"/>
      <c r="W1" s="1"/>
    </row>
    <row r="2" spans="1:23" s="126" customFormat="1" ht="25.5" customHeight="1">
      <c r="A2" s="1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81"/>
      <c r="R2" s="326"/>
      <c r="S2" s="326"/>
      <c r="T2" s="327"/>
      <c r="U2" s="326"/>
      <c r="V2" s="327"/>
      <c r="W2" s="1"/>
    </row>
    <row r="3" spans="1:23" s="126" customFormat="1" ht="25.5" customHeight="1" thickBot="1">
      <c r="A3" s="232" t="s">
        <v>97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81"/>
      <c r="R3" s="326"/>
      <c r="S3" s="326"/>
      <c r="T3" s="327"/>
      <c r="U3" s="326"/>
      <c r="V3" s="327"/>
      <c r="W3" s="1"/>
    </row>
    <row r="4" spans="1:23" ht="25.5" customHeight="1">
      <c r="A4" s="499" t="s">
        <v>0</v>
      </c>
      <c r="B4" s="502" t="s">
        <v>51</v>
      </c>
      <c r="C4" s="505" t="s">
        <v>86</v>
      </c>
      <c r="D4" s="506"/>
      <c r="E4" s="506"/>
      <c r="F4" s="506"/>
      <c r="G4" s="506"/>
      <c r="H4" s="506"/>
      <c r="I4" s="506"/>
      <c r="J4" s="507"/>
      <c r="K4" s="507"/>
      <c r="L4" s="507"/>
      <c r="M4" s="507"/>
      <c r="N4" s="507"/>
      <c r="O4" s="508"/>
      <c r="P4" s="493" t="s">
        <v>90</v>
      </c>
      <c r="Q4" s="495"/>
      <c r="R4" s="493" t="s">
        <v>134</v>
      </c>
      <c r="S4" s="494"/>
      <c r="T4" s="494"/>
      <c r="U4" s="494"/>
      <c r="V4" s="495"/>
      <c r="W4" s="122"/>
    </row>
    <row r="5" spans="1:23" ht="23.25" customHeight="1">
      <c r="A5" s="500"/>
      <c r="B5" s="503"/>
      <c r="C5" s="509"/>
      <c r="D5" s="510"/>
      <c r="E5" s="510"/>
      <c r="F5" s="510"/>
      <c r="G5" s="510"/>
      <c r="H5" s="510"/>
      <c r="I5" s="510"/>
      <c r="J5" s="511"/>
      <c r="K5" s="511"/>
      <c r="L5" s="511"/>
      <c r="M5" s="511"/>
      <c r="N5" s="511"/>
      <c r="O5" s="498"/>
      <c r="P5" s="496"/>
      <c r="Q5" s="498"/>
      <c r="R5" s="496"/>
      <c r="S5" s="497"/>
      <c r="T5" s="497"/>
      <c r="U5" s="497"/>
      <c r="V5" s="498"/>
      <c r="W5" s="122"/>
    </row>
    <row r="6" spans="1:23" ht="5.25" customHeight="1">
      <c r="A6" s="500"/>
      <c r="B6" s="503"/>
      <c r="C6" s="509"/>
      <c r="D6" s="510"/>
      <c r="E6" s="510"/>
      <c r="F6" s="510"/>
      <c r="G6" s="510"/>
      <c r="H6" s="510"/>
      <c r="I6" s="510"/>
      <c r="J6" s="511"/>
      <c r="K6" s="511"/>
      <c r="L6" s="511"/>
      <c r="M6" s="511"/>
      <c r="N6" s="511"/>
      <c r="O6" s="498"/>
      <c r="P6" s="496"/>
      <c r="Q6" s="498"/>
      <c r="R6" s="496"/>
      <c r="S6" s="497"/>
      <c r="T6" s="497"/>
      <c r="U6" s="497"/>
      <c r="V6" s="498"/>
      <c r="W6" s="122"/>
    </row>
    <row r="7" spans="1:23" ht="48.75" thickBot="1">
      <c r="A7" s="501"/>
      <c r="B7" s="504"/>
      <c r="C7" s="233" t="s">
        <v>123</v>
      </c>
      <c r="D7" s="235" t="s">
        <v>124</v>
      </c>
      <c r="E7" s="112" t="s">
        <v>125</v>
      </c>
      <c r="F7" s="519" t="s">
        <v>99</v>
      </c>
      <c r="G7" s="519" t="s">
        <v>100</v>
      </c>
      <c r="H7" s="519" t="s">
        <v>98</v>
      </c>
      <c r="I7" s="112" t="s">
        <v>52</v>
      </c>
      <c r="J7" s="112" t="s">
        <v>53</v>
      </c>
      <c r="K7" s="112" t="s">
        <v>54</v>
      </c>
      <c r="L7" s="112" t="s">
        <v>55</v>
      </c>
      <c r="M7" s="112" t="s">
        <v>56</v>
      </c>
      <c r="N7" s="365" t="s">
        <v>57</v>
      </c>
      <c r="O7" s="200" t="s">
        <v>58</v>
      </c>
      <c r="P7" s="199" t="s">
        <v>87</v>
      </c>
      <c r="Q7" s="282" t="s">
        <v>88</v>
      </c>
      <c r="R7" s="515" t="s">
        <v>129</v>
      </c>
      <c r="S7" s="516" t="s">
        <v>130</v>
      </c>
      <c r="T7" s="517" t="s">
        <v>131</v>
      </c>
      <c r="U7" s="516" t="s">
        <v>132</v>
      </c>
      <c r="V7" s="518" t="s">
        <v>133</v>
      </c>
      <c r="W7" s="122"/>
    </row>
    <row r="8" spans="1:23" s="2" customFormat="1" ht="17.100000000000001" customHeight="1">
      <c r="A8" s="50" t="s">
        <v>1</v>
      </c>
      <c r="B8" s="437"/>
      <c r="C8" s="438"/>
      <c r="D8" s="439"/>
      <c r="E8" s="59"/>
      <c r="F8" s="59"/>
      <c r="G8" s="59"/>
      <c r="H8" s="59"/>
      <c r="I8" s="59"/>
      <c r="J8" s="59"/>
      <c r="K8" s="59"/>
      <c r="L8" s="59"/>
      <c r="M8" s="59"/>
      <c r="N8" s="440"/>
      <c r="O8" s="201"/>
      <c r="P8" s="169"/>
      <c r="Q8" s="283"/>
      <c r="R8" s="393"/>
      <c r="S8" s="303"/>
      <c r="T8" s="304"/>
      <c r="U8" s="303"/>
      <c r="V8" s="407"/>
      <c r="W8" s="118"/>
    </row>
    <row r="9" spans="1:23" s="2" customFormat="1" ht="17.100000000000001" customHeight="1">
      <c r="A9" s="36" t="s">
        <v>101</v>
      </c>
      <c r="B9" s="243">
        <v>13</v>
      </c>
      <c r="C9" s="453"/>
      <c r="D9" s="454"/>
      <c r="E9" s="455"/>
      <c r="F9" s="456"/>
      <c r="G9" s="456"/>
      <c r="H9" s="456"/>
      <c r="I9" s="454">
        <v>2</v>
      </c>
      <c r="J9" s="454">
        <v>9</v>
      </c>
      <c r="K9" s="454">
        <v>2</v>
      </c>
      <c r="L9" s="456"/>
      <c r="M9" s="456"/>
      <c r="N9" s="457"/>
      <c r="O9" s="458">
        <f>SUM(C9:N9)</f>
        <v>13</v>
      </c>
      <c r="P9" s="301">
        <f>SUM(K9:N9)</f>
        <v>2</v>
      </c>
      <c r="Q9" s="302">
        <f t="shared" ref="Q9:Q15" si="0">P9*100/O9</f>
        <v>15.384615384615385</v>
      </c>
      <c r="R9" s="301"/>
      <c r="S9" s="305"/>
      <c r="T9" s="306"/>
      <c r="U9" s="305"/>
      <c r="V9" s="408"/>
      <c r="W9" s="118"/>
    </row>
    <row r="10" spans="1:23" s="2" customFormat="1" ht="17.100000000000001" customHeight="1">
      <c r="A10" s="37" t="s">
        <v>24</v>
      </c>
      <c r="B10" s="243">
        <v>1</v>
      </c>
      <c r="C10" s="31"/>
      <c r="D10" s="62"/>
      <c r="E10" s="62"/>
      <c r="F10" s="456"/>
      <c r="G10" s="456"/>
      <c r="H10" s="456"/>
      <c r="I10" s="456"/>
      <c r="J10" s="456"/>
      <c r="K10" s="456"/>
      <c r="L10" s="456"/>
      <c r="M10" s="454">
        <v>1</v>
      </c>
      <c r="N10" s="459"/>
      <c r="O10" s="458">
        <f t="shared" ref="O10:O23" si="1">SUM(C10:N10)</f>
        <v>1</v>
      </c>
      <c r="P10" s="301">
        <f t="shared" ref="P10:P15" si="2">SUM(K10:N10)</f>
        <v>1</v>
      </c>
      <c r="Q10" s="302">
        <f t="shared" si="0"/>
        <v>100</v>
      </c>
      <c r="R10" s="301"/>
      <c r="S10" s="305"/>
      <c r="T10" s="306"/>
      <c r="U10" s="305"/>
      <c r="V10" s="408"/>
      <c r="W10" s="119"/>
    </row>
    <row r="11" spans="1:23" s="2" customFormat="1" ht="17.100000000000001" customHeight="1">
      <c r="A11" s="37" t="s">
        <v>25</v>
      </c>
      <c r="B11" s="243">
        <v>4</v>
      </c>
      <c r="C11" s="31"/>
      <c r="D11" s="62"/>
      <c r="E11" s="62"/>
      <c r="F11" s="456"/>
      <c r="G11" s="456"/>
      <c r="H11" s="456"/>
      <c r="I11" s="454">
        <v>1</v>
      </c>
      <c r="J11" s="454">
        <v>1</v>
      </c>
      <c r="K11" s="454">
        <v>1</v>
      </c>
      <c r="L11" s="456"/>
      <c r="M11" s="454">
        <v>1</v>
      </c>
      <c r="N11" s="459"/>
      <c r="O11" s="458">
        <f t="shared" si="1"/>
        <v>4</v>
      </c>
      <c r="P11" s="301">
        <f t="shared" si="2"/>
        <v>2</v>
      </c>
      <c r="Q11" s="302">
        <f t="shared" si="0"/>
        <v>50</v>
      </c>
      <c r="R11" s="301"/>
      <c r="S11" s="305"/>
      <c r="T11" s="306"/>
      <c r="U11" s="305"/>
      <c r="V11" s="408"/>
      <c r="W11" s="119"/>
    </row>
    <row r="12" spans="1:23" s="2" customFormat="1" ht="17.100000000000001" customHeight="1">
      <c r="A12" s="38" t="s">
        <v>102</v>
      </c>
      <c r="B12" s="243">
        <v>11</v>
      </c>
      <c r="C12" s="31"/>
      <c r="D12" s="62"/>
      <c r="E12" s="62"/>
      <c r="F12" s="456"/>
      <c r="G12" s="456"/>
      <c r="H12" s="456"/>
      <c r="I12" s="454">
        <v>3</v>
      </c>
      <c r="J12" s="454">
        <v>5</v>
      </c>
      <c r="K12" s="454">
        <v>2</v>
      </c>
      <c r="L12" s="454">
        <v>1</v>
      </c>
      <c r="M12" s="456"/>
      <c r="N12" s="459"/>
      <c r="O12" s="458">
        <f t="shared" si="1"/>
        <v>11</v>
      </c>
      <c r="P12" s="301">
        <f t="shared" si="2"/>
        <v>3</v>
      </c>
      <c r="Q12" s="302">
        <f t="shared" si="0"/>
        <v>27.272727272727273</v>
      </c>
      <c r="R12" s="301">
        <v>2</v>
      </c>
      <c r="S12" s="305"/>
      <c r="T12" s="306"/>
      <c r="U12" s="305"/>
      <c r="V12" s="408"/>
      <c r="W12" s="119"/>
    </row>
    <row r="13" spans="1:23" s="2" customFormat="1" ht="17.100000000000001" customHeight="1">
      <c r="A13" s="38" t="s">
        <v>37</v>
      </c>
      <c r="B13" s="243">
        <v>15</v>
      </c>
      <c r="C13" s="31"/>
      <c r="D13" s="62"/>
      <c r="E13" s="62"/>
      <c r="F13" s="456"/>
      <c r="G13" s="456"/>
      <c r="H13" s="456"/>
      <c r="I13" s="454">
        <v>4</v>
      </c>
      <c r="J13" s="454">
        <v>8</v>
      </c>
      <c r="K13" s="454">
        <v>1</v>
      </c>
      <c r="L13" s="454">
        <v>1</v>
      </c>
      <c r="M13" s="454">
        <v>1</v>
      </c>
      <c r="N13" s="459"/>
      <c r="O13" s="458">
        <f t="shared" si="1"/>
        <v>15</v>
      </c>
      <c r="P13" s="301">
        <f t="shared" si="2"/>
        <v>3</v>
      </c>
      <c r="Q13" s="302">
        <f t="shared" si="0"/>
        <v>20</v>
      </c>
      <c r="R13" s="301">
        <v>1</v>
      </c>
      <c r="S13" s="305"/>
      <c r="T13" s="306"/>
      <c r="U13" s="305"/>
      <c r="V13" s="408"/>
      <c r="W13" s="119"/>
    </row>
    <row r="14" spans="1:23" s="2" customFormat="1" ht="17.100000000000001" customHeight="1">
      <c r="A14" s="38" t="s">
        <v>103</v>
      </c>
      <c r="B14" s="514">
        <v>57</v>
      </c>
      <c r="C14" s="441">
        <v>1</v>
      </c>
      <c r="D14" s="442"/>
      <c r="E14" s="443"/>
      <c r="F14" s="444">
        <v>1</v>
      </c>
      <c r="G14" s="444">
        <v>3</v>
      </c>
      <c r="H14" s="444">
        <v>13</v>
      </c>
      <c r="I14" s="444">
        <v>34</v>
      </c>
      <c r="J14" s="444">
        <v>3</v>
      </c>
      <c r="K14" s="444">
        <v>2</v>
      </c>
      <c r="L14" s="445"/>
      <c r="M14" s="445"/>
      <c r="N14" s="446"/>
      <c r="O14" s="447">
        <f t="shared" si="1"/>
        <v>57</v>
      </c>
      <c r="P14" s="448">
        <f t="shared" si="2"/>
        <v>2</v>
      </c>
      <c r="Q14" s="449">
        <f t="shared" si="0"/>
        <v>3.5087719298245612</v>
      </c>
      <c r="R14" s="448">
        <v>1</v>
      </c>
      <c r="S14" s="450"/>
      <c r="T14" s="451">
        <v>4</v>
      </c>
      <c r="U14" s="450">
        <v>3</v>
      </c>
      <c r="V14" s="452">
        <v>3</v>
      </c>
      <c r="W14" s="119"/>
    </row>
    <row r="15" spans="1:23" s="2" customFormat="1" ht="17.100000000000001" customHeight="1" thickBot="1">
      <c r="A15" s="41" t="s">
        <v>3</v>
      </c>
      <c r="B15" s="24">
        <f>SUM(B9:B14)</f>
        <v>101</v>
      </c>
      <c r="C15" s="24">
        <f>SUM(C9:C14)</f>
        <v>1</v>
      </c>
      <c r="D15" s="64"/>
      <c r="E15" s="64"/>
      <c r="F15" s="64">
        <f t="shared" ref="F15:M15" si="3">SUM(F9:F14)</f>
        <v>1</v>
      </c>
      <c r="G15" s="64">
        <f t="shared" si="3"/>
        <v>3</v>
      </c>
      <c r="H15" s="64">
        <f t="shared" si="3"/>
        <v>13</v>
      </c>
      <c r="I15" s="64">
        <f t="shared" si="3"/>
        <v>44</v>
      </c>
      <c r="J15" s="64">
        <f t="shared" si="3"/>
        <v>26</v>
      </c>
      <c r="K15" s="64">
        <f t="shared" si="3"/>
        <v>8</v>
      </c>
      <c r="L15" s="64">
        <f t="shared" si="3"/>
        <v>2</v>
      </c>
      <c r="M15" s="64">
        <f t="shared" si="3"/>
        <v>3</v>
      </c>
      <c r="N15" s="366"/>
      <c r="O15" s="206">
        <f>SUM(O9:O14)</f>
        <v>101</v>
      </c>
      <c r="P15" s="273">
        <f t="shared" si="2"/>
        <v>13</v>
      </c>
      <c r="Q15" s="284">
        <f t="shared" si="0"/>
        <v>12.871287128712872</v>
      </c>
      <c r="R15" s="273">
        <f>SUM(R9:R14)</f>
        <v>4</v>
      </c>
      <c r="S15" s="431">
        <f t="shared" ref="S15:V15" si="4">SUM(S9:S14)</f>
        <v>0</v>
      </c>
      <c r="T15" s="431">
        <f t="shared" si="4"/>
        <v>4</v>
      </c>
      <c r="U15" s="431">
        <f t="shared" si="4"/>
        <v>3</v>
      </c>
      <c r="V15" s="409">
        <f t="shared" si="4"/>
        <v>3</v>
      </c>
      <c r="W15" s="12"/>
    </row>
    <row r="16" spans="1:23" s="2" customFormat="1" ht="17.100000000000001" customHeight="1">
      <c r="A16" s="35" t="s">
        <v>4</v>
      </c>
      <c r="B16" s="9"/>
      <c r="C16" s="9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367"/>
      <c r="O16" s="207"/>
      <c r="P16" s="175"/>
      <c r="Q16" s="285"/>
      <c r="R16" s="175"/>
      <c r="S16" s="307"/>
      <c r="T16" s="308"/>
      <c r="U16" s="307"/>
      <c r="V16" s="410"/>
      <c r="W16" s="12"/>
    </row>
    <row r="17" spans="1:23" s="2" customFormat="1" ht="17.100000000000001" customHeight="1">
      <c r="A17" s="460" t="s">
        <v>26</v>
      </c>
      <c r="B17" s="461">
        <v>64</v>
      </c>
      <c r="C17" s="56"/>
      <c r="D17" s="82"/>
      <c r="E17" s="462"/>
      <c r="F17" s="463">
        <v>1</v>
      </c>
      <c r="G17" s="463">
        <v>5</v>
      </c>
      <c r="H17" s="463">
        <v>10</v>
      </c>
      <c r="I17" s="463">
        <v>40</v>
      </c>
      <c r="J17" s="463">
        <v>7</v>
      </c>
      <c r="K17" s="463">
        <v>1</v>
      </c>
      <c r="L17" s="462"/>
      <c r="M17" s="462"/>
      <c r="N17" s="464"/>
      <c r="O17" s="465">
        <f t="shared" si="1"/>
        <v>64</v>
      </c>
      <c r="P17" s="466">
        <f>SUM(K17:N17)</f>
        <v>1</v>
      </c>
      <c r="Q17" s="467">
        <f t="shared" ref="Q17:Q25" si="5">P17*100/O17</f>
        <v>1.5625</v>
      </c>
      <c r="R17" s="468">
        <v>17</v>
      </c>
      <c r="S17" s="469"/>
      <c r="T17" s="470">
        <v>13</v>
      </c>
      <c r="U17" s="469"/>
      <c r="V17" s="471">
        <v>2</v>
      </c>
      <c r="W17" s="119"/>
    </row>
    <row r="18" spans="1:23" s="2" customFormat="1" ht="17.100000000000001" customHeight="1">
      <c r="A18" s="482" t="s">
        <v>105</v>
      </c>
      <c r="B18" s="243">
        <v>60</v>
      </c>
      <c r="C18" s="31"/>
      <c r="D18" s="62"/>
      <c r="E18" s="352"/>
      <c r="F18" s="352"/>
      <c r="G18" s="352"/>
      <c r="H18" s="353">
        <v>3</v>
      </c>
      <c r="I18" s="353">
        <v>31</v>
      </c>
      <c r="J18" s="353">
        <v>21</v>
      </c>
      <c r="K18" s="353">
        <v>4</v>
      </c>
      <c r="L18" s="353">
        <v>1</v>
      </c>
      <c r="M18" s="352"/>
      <c r="N18" s="368"/>
      <c r="O18" s="458">
        <f t="shared" si="1"/>
        <v>60</v>
      </c>
      <c r="P18" s="172">
        <f t="shared" ref="P18:P25" si="6">SUM(K18:N18)</f>
        <v>5</v>
      </c>
      <c r="Q18" s="483">
        <f t="shared" si="5"/>
        <v>8.3333333333333339</v>
      </c>
      <c r="R18" s="395"/>
      <c r="S18" s="330"/>
      <c r="T18" s="331">
        <v>1</v>
      </c>
      <c r="U18" s="330"/>
      <c r="V18" s="412"/>
      <c r="W18" s="119"/>
    </row>
    <row r="19" spans="1:23" s="2" customFormat="1" ht="17.100000000000001" customHeight="1">
      <c r="A19" s="482" t="s">
        <v>104</v>
      </c>
      <c r="B19" s="243">
        <v>80</v>
      </c>
      <c r="C19" s="31"/>
      <c r="D19" s="62"/>
      <c r="E19" s="352"/>
      <c r="F19" s="352"/>
      <c r="G19" s="353">
        <v>5</v>
      </c>
      <c r="H19" s="353">
        <v>5</v>
      </c>
      <c r="I19" s="353">
        <v>45</v>
      </c>
      <c r="J19" s="353">
        <v>18</v>
      </c>
      <c r="K19" s="353">
        <v>5</v>
      </c>
      <c r="L19" s="353">
        <v>1</v>
      </c>
      <c r="M19" s="353">
        <v>1</v>
      </c>
      <c r="N19" s="368"/>
      <c r="O19" s="458">
        <f t="shared" si="1"/>
        <v>80</v>
      </c>
      <c r="P19" s="172">
        <f t="shared" si="6"/>
        <v>7</v>
      </c>
      <c r="Q19" s="483">
        <f t="shared" si="5"/>
        <v>8.75</v>
      </c>
      <c r="R19" s="396">
        <v>1</v>
      </c>
      <c r="S19" s="330"/>
      <c r="T19" s="331">
        <v>2</v>
      </c>
      <c r="U19" s="330"/>
      <c r="V19" s="412"/>
      <c r="W19" s="119"/>
    </row>
    <row r="20" spans="1:23" s="2" customFormat="1" ht="17.100000000000001" customHeight="1">
      <c r="A20" s="482" t="s">
        <v>106</v>
      </c>
      <c r="B20" s="243">
        <v>58</v>
      </c>
      <c r="C20" s="31"/>
      <c r="D20" s="62"/>
      <c r="E20" s="352"/>
      <c r="F20" s="352"/>
      <c r="G20" s="353">
        <v>3</v>
      </c>
      <c r="H20" s="353">
        <v>3</v>
      </c>
      <c r="I20" s="353">
        <v>33</v>
      </c>
      <c r="J20" s="353">
        <v>16</v>
      </c>
      <c r="K20" s="353">
        <v>3</v>
      </c>
      <c r="L20" s="352"/>
      <c r="M20" s="352"/>
      <c r="N20" s="368"/>
      <c r="O20" s="458">
        <f t="shared" si="1"/>
        <v>58</v>
      </c>
      <c r="P20" s="172">
        <f t="shared" si="6"/>
        <v>3</v>
      </c>
      <c r="Q20" s="483">
        <f t="shared" si="5"/>
        <v>5.1724137931034484</v>
      </c>
      <c r="R20" s="172"/>
      <c r="S20" s="319"/>
      <c r="T20" s="320"/>
      <c r="U20" s="319"/>
      <c r="V20" s="413"/>
      <c r="W20" s="119"/>
    </row>
    <row r="21" spans="1:23" s="2" customFormat="1" ht="17.100000000000001" customHeight="1">
      <c r="A21" s="482" t="s">
        <v>107</v>
      </c>
      <c r="B21" s="243">
        <v>9</v>
      </c>
      <c r="C21" s="31"/>
      <c r="D21" s="62"/>
      <c r="E21" s="352"/>
      <c r="F21" s="353">
        <v>1</v>
      </c>
      <c r="G21" s="353">
        <v>1</v>
      </c>
      <c r="H21" s="353">
        <v>1</v>
      </c>
      <c r="I21" s="353">
        <v>4</v>
      </c>
      <c r="J21" s="353">
        <v>1</v>
      </c>
      <c r="K21" s="353">
        <v>1</v>
      </c>
      <c r="L21" s="352"/>
      <c r="M21" s="352"/>
      <c r="N21" s="368"/>
      <c r="O21" s="458">
        <f t="shared" si="1"/>
        <v>9</v>
      </c>
      <c r="P21" s="172">
        <f t="shared" si="6"/>
        <v>1</v>
      </c>
      <c r="Q21" s="483">
        <f t="shared" si="5"/>
        <v>11.111111111111111</v>
      </c>
      <c r="R21" s="172">
        <v>1</v>
      </c>
      <c r="S21" s="319"/>
      <c r="T21" s="320">
        <v>1</v>
      </c>
      <c r="U21" s="319"/>
      <c r="V21" s="413"/>
      <c r="W21" s="119"/>
    </row>
    <row r="22" spans="1:23" s="2" customFormat="1" ht="17.100000000000001" customHeight="1">
      <c r="A22" s="484" t="s">
        <v>22</v>
      </c>
      <c r="B22" s="485">
        <f>SUM(B17:B21)</f>
        <v>271</v>
      </c>
      <c r="C22" s="485"/>
      <c r="D22" s="486"/>
      <c r="E22" s="486"/>
      <c r="F22" s="486">
        <f>SUM(F17:F21)</f>
        <v>2</v>
      </c>
      <c r="G22" s="486">
        <f t="shared" ref="G22:M22" si="7">SUM(G17:G21)</f>
        <v>14</v>
      </c>
      <c r="H22" s="486">
        <f t="shared" si="7"/>
        <v>22</v>
      </c>
      <c r="I22" s="486">
        <f t="shared" si="7"/>
        <v>153</v>
      </c>
      <c r="J22" s="486">
        <f t="shared" si="7"/>
        <v>63</v>
      </c>
      <c r="K22" s="486">
        <f t="shared" si="7"/>
        <v>14</v>
      </c>
      <c r="L22" s="486">
        <f t="shared" si="7"/>
        <v>2</v>
      </c>
      <c r="M22" s="486">
        <f t="shared" si="7"/>
        <v>1</v>
      </c>
      <c r="N22" s="487"/>
      <c r="O22" s="488">
        <f t="shared" si="1"/>
        <v>271</v>
      </c>
      <c r="P22" s="397">
        <f t="shared" si="6"/>
        <v>17</v>
      </c>
      <c r="Q22" s="489">
        <f t="shared" si="5"/>
        <v>6.2730627306273066</v>
      </c>
      <c r="R22" s="397">
        <f>SUM(R17:R21)</f>
        <v>19</v>
      </c>
      <c r="S22" s="321">
        <f t="shared" ref="S22:V22" si="8">SUM(S17:S21)</f>
        <v>0</v>
      </c>
      <c r="T22" s="321">
        <f t="shared" si="8"/>
        <v>17</v>
      </c>
      <c r="U22" s="321">
        <f t="shared" si="8"/>
        <v>0</v>
      </c>
      <c r="V22" s="414">
        <f t="shared" si="8"/>
        <v>2</v>
      </c>
      <c r="W22" s="12"/>
    </row>
    <row r="23" spans="1:23" s="2" customFormat="1" ht="17.100000000000001" customHeight="1">
      <c r="A23" s="490" t="s">
        <v>108</v>
      </c>
      <c r="B23" s="491">
        <v>218</v>
      </c>
      <c r="C23" s="491"/>
      <c r="D23" s="492"/>
      <c r="E23" s="353">
        <v>1</v>
      </c>
      <c r="F23" s="353">
        <v>1</v>
      </c>
      <c r="G23" s="353">
        <v>21</v>
      </c>
      <c r="H23" s="353">
        <v>27</v>
      </c>
      <c r="I23" s="353">
        <v>120</v>
      </c>
      <c r="J23" s="353">
        <v>39</v>
      </c>
      <c r="K23" s="353">
        <v>9</v>
      </c>
      <c r="L23" s="352"/>
      <c r="M23" s="352"/>
      <c r="N23" s="368"/>
      <c r="O23" s="458">
        <f t="shared" si="1"/>
        <v>218</v>
      </c>
      <c r="P23" s="172">
        <f t="shared" si="6"/>
        <v>9</v>
      </c>
      <c r="Q23" s="483">
        <f t="shared" si="5"/>
        <v>4.1284403669724767</v>
      </c>
      <c r="R23" s="396">
        <v>14</v>
      </c>
      <c r="S23" s="330"/>
      <c r="T23" s="331">
        <v>4</v>
      </c>
      <c r="U23" s="331">
        <v>1</v>
      </c>
      <c r="V23" s="415">
        <v>4</v>
      </c>
      <c r="W23" s="119"/>
    </row>
    <row r="24" spans="1:23" s="2" customFormat="1" ht="17.100000000000001" customHeight="1">
      <c r="A24" s="472" t="s">
        <v>23</v>
      </c>
      <c r="B24" s="473">
        <f>SUM(B23)</f>
        <v>218</v>
      </c>
      <c r="C24" s="473"/>
      <c r="D24" s="474"/>
      <c r="E24" s="474">
        <f>SUM(E23)</f>
        <v>1</v>
      </c>
      <c r="F24" s="474">
        <f t="shared" ref="F24:K24" si="9">SUM(F23)</f>
        <v>1</v>
      </c>
      <c r="G24" s="474">
        <f t="shared" si="9"/>
        <v>21</v>
      </c>
      <c r="H24" s="474">
        <f t="shared" si="9"/>
        <v>27</v>
      </c>
      <c r="I24" s="474">
        <f t="shared" si="9"/>
        <v>120</v>
      </c>
      <c r="J24" s="474">
        <f t="shared" si="9"/>
        <v>39</v>
      </c>
      <c r="K24" s="474">
        <f t="shared" si="9"/>
        <v>9</v>
      </c>
      <c r="L24" s="474"/>
      <c r="M24" s="474"/>
      <c r="N24" s="475"/>
      <c r="O24" s="476">
        <f>SUM(O23)</f>
        <v>218</v>
      </c>
      <c r="P24" s="477">
        <f t="shared" si="6"/>
        <v>9</v>
      </c>
      <c r="Q24" s="478">
        <f t="shared" si="5"/>
        <v>4.1284403669724767</v>
      </c>
      <c r="R24" s="479">
        <f>SUM(R23)</f>
        <v>14</v>
      </c>
      <c r="S24" s="480">
        <f t="shared" ref="S24:V24" si="10">SUM(S23)</f>
        <v>0</v>
      </c>
      <c r="T24" s="480">
        <f t="shared" si="10"/>
        <v>4</v>
      </c>
      <c r="U24" s="480">
        <f t="shared" si="10"/>
        <v>1</v>
      </c>
      <c r="V24" s="481">
        <f t="shared" si="10"/>
        <v>4</v>
      </c>
      <c r="W24" s="12"/>
    </row>
    <row r="25" spans="1:23" s="2" customFormat="1" ht="17.100000000000001" customHeight="1" thickBot="1">
      <c r="A25" s="48" t="s">
        <v>5</v>
      </c>
      <c r="B25" s="8">
        <f>SUM(B24,B22)</f>
        <v>489</v>
      </c>
      <c r="C25" s="8"/>
      <c r="D25" s="68"/>
      <c r="E25" s="68">
        <f t="shared" ref="E25:M25" si="11">SUM(E24,E22)</f>
        <v>1</v>
      </c>
      <c r="F25" s="68">
        <f t="shared" si="11"/>
        <v>3</v>
      </c>
      <c r="G25" s="68">
        <f t="shared" si="11"/>
        <v>35</v>
      </c>
      <c r="H25" s="68">
        <f t="shared" si="11"/>
        <v>49</v>
      </c>
      <c r="I25" s="68">
        <f t="shared" si="11"/>
        <v>273</v>
      </c>
      <c r="J25" s="68">
        <f t="shared" si="11"/>
        <v>102</v>
      </c>
      <c r="K25" s="68">
        <f t="shared" si="11"/>
        <v>23</v>
      </c>
      <c r="L25" s="68">
        <f t="shared" si="11"/>
        <v>2</v>
      </c>
      <c r="M25" s="68">
        <f t="shared" si="11"/>
        <v>1</v>
      </c>
      <c r="N25" s="369"/>
      <c r="O25" s="210">
        <f>SUM(O24,O22)</f>
        <v>489</v>
      </c>
      <c r="P25" s="280">
        <f t="shared" si="6"/>
        <v>26</v>
      </c>
      <c r="Q25" s="286">
        <f t="shared" si="5"/>
        <v>5.3169734151329244</v>
      </c>
      <c r="R25" s="398">
        <f>SUM(R24,R22)</f>
        <v>33</v>
      </c>
      <c r="S25" s="309">
        <f t="shared" ref="S25:V25" si="12">SUM(S24,S22)</f>
        <v>0</v>
      </c>
      <c r="T25" s="309">
        <f t="shared" si="12"/>
        <v>21</v>
      </c>
      <c r="U25" s="309">
        <f t="shared" si="12"/>
        <v>1</v>
      </c>
      <c r="V25" s="416">
        <f t="shared" si="12"/>
        <v>6</v>
      </c>
      <c r="W25" s="12"/>
    </row>
    <row r="26" spans="1:23" s="2" customFormat="1" ht="17.100000000000001" customHeight="1">
      <c r="A26" s="35" t="s">
        <v>6</v>
      </c>
      <c r="B26" s="9"/>
      <c r="C26" s="9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367"/>
      <c r="O26" s="207"/>
      <c r="P26" s="175"/>
      <c r="Q26" s="285"/>
      <c r="R26" s="175"/>
      <c r="S26" s="307"/>
      <c r="T26" s="308"/>
      <c r="U26" s="307"/>
      <c r="V26" s="410"/>
      <c r="W26" s="12"/>
    </row>
    <row r="27" spans="1:23" s="2" customFormat="1" ht="17.100000000000001" customHeight="1">
      <c r="A27" s="36" t="s">
        <v>7</v>
      </c>
      <c r="B27" s="10">
        <v>63</v>
      </c>
      <c r="C27" s="345"/>
      <c r="D27" s="354"/>
      <c r="E27" s="237"/>
      <c r="F27" s="237"/>
      <c r="G27" s="238">
        <v>7</v>
      </c>
      <c r="H27" s="238">
        <v>9</v>
      </c>
      <c r="I27" s="238">
        <v>43</v>
      </c>
      <c r="J27" s="238">
        <v>4</v>
      </c>
      <c r="K27" s="237"/>
      <c r="L27" s="237"/>
      <c r="M27" s="237"/>
      <c r="N27" s="370"/>
      <c r="O27" s="211">
        <f>SUM(C27:N27)</f>
        <v>63</v>
      </c>
      <c r="P27" s="179">
        <f>SUM(K27:N27)</f>
        <v>0</v>
      </c>
      <c r="Q27" s="287">
        <f>P27*100/O27</f>
        <v>0</v>
      </c>
      <c r="R27" s="394">
        <v>6</v>
      </c>
      <c r="S27" s="328"/>
      <c r="T27" s="329">
        <v>6</v>
      </c>
      <c r="U27" s="329">
        <v>1</v>
      </c>
      <c r="V27" s="411">
        <v>3</v>
      </c>
      <c r="W27" s="12"/>
    </row>
    <row r="28" spans="1:23" s="2" customFormat="1" ht="17.100000000000001" customHeight="1">
      <c r="A28" s="38" t="s">
        <v>8</v>
      </c>
      <c r="B28" s="6">
        <v>68</v>
      </c>
      <c r="C28" s="6">
        <v>1</v>
      </c>
      <c r="D28" s="70"/>
      <c r="E28" s="239"/>
      <c r="F28" s="240">
        <v>1</v>
      </c>
      <c r="G28" s="240">
        <v>2</v>
      </c>
      <c r="H28" s="240">
        <v>13</v>
      </c>
      <c r="I28" s="240">
        <v>38</v>
      </c>
      <c r="J28" s="240">
        <v>12</v>
      </c>
      <c r="K28" s="240">
        <v>1</v>
      </c>
      <c r="L28" s="239"/>
      <c r="M28" s="239"/>
      <c r="N28" s="371"/>
      <c r="O28" s="211">
        <f t="shared" ref="O28:O29" si="13">SUM(C28:N28)</f>
        <v>68</v>
      </c>
      <c r="P28" s="179">
        <f t="shared" ref="P28:P30" si="14">SUM(K28:N28)</f>
        <v>1</v>
      </c>
      <c r="Q28" s="287">
        <f>P28*100/O28</f>
        <v>1.4705882352941178</v>
      </c>
      <c r="R28" s="396">
        <v>8</v>
      </c>
      <c r="S28" s="330"/>
      <c r="T28" s="331">
        <v>4</v>
      </c>
      <c r="U28" s="331">
        <v>1</v>
      </c>
      <c r="V28" s="415">
        <v>1</v>
      </c>
      <c r="W28" s="12"/>
    </row>
    <row r="29" spans="1:23" s="2" customFormat="1" ht="17.100000000000001" customHeight="1">
      <c r="A29" s="36" t="s">
        <v>9</v>
      </c>
      <c r="B29" s="11">
        <v>83</v>
      </c>
      <c r="C29" s="346"/>
      <c r="D29" s="355"/>
      <c r="E29" s="241"/>
      <c r="F29" s="241"/>
      <c r="G29" s="242">
        <v>5</v>
      </c>
      <c r="H29" s="242">
        <v>9</v>
      </c>
      <c r="I29" s="242">
        <v>52</v>
      </c>
      <c r="J29" s="242">
        <v>16</v>
      </c>
      <c r="K29" s="242">
        <v>1</v>
      </c>
      <c r="L29" s="241"/>
      <c r="M29" s="241"/>
      <c r="N29" s="372"/>
      <c r="O29" s="211">
        <f t="shared" si="13"/>
        <v>83</v>
      </c>
      <c r="P29" s="278">
        <f t="shared" si="14"/>
        <v>1</v>
      </c>
      <c r="Q29" s="287">
        <f>P29*100/O29</f>
        <v>1.2048192771084338</v>
      </c>
      <c r="R29" s="399">
        <v>6</v>
      </c>
      <c r="S29" s="332"/>
      <c r="T29" s="333">
        <v>1</v>
      </c>
      <c r="U29" s="332"/>
      <c r="V29" s="417"/>
      <c r="W29" s="12"/>
    </row>
    <row r="30" spans="1:23" s="2" customFormat="1" ht="17.100000000000001" customHeight="1" thickBot="1">
      <c r="A30" s="49" t="s">
        <v>10</v>
      </c>
      <c r="B30" s="13">
        <f>SUM(B27:B29)</f>
        <v>214</v>
      </c>
      <c r="C30" s="13">
        <f>SUM(C27:C29)</f>
        <v>1</v>
      </c>
      <c r="D30" s="72"/>
      <c r="E30" s="72">
        <f t="shared" ref="E30:N30" si="15">SUM(E27:E29)</f>
        <v>0</v>
      </c>
      <c r="F30" s="72">
        <f t="shared" si="15"/>
        <v>1</v>
      </c>
      <c r="G30" s="72">
        <f t="shared" si="15"/>
        <v>14</v>
      </c>
      <c r="H30" s="72">
        <f t="shared" si="15"/>
        <v>31</v>
      </c>
      <c r="I30" s="72">
        <f t="shared" si="15"/>
        <v>133</v>
      </c>
      <c r="J30" s="72">
        <f t="shared" si="15"/>
        <v>32</v>
      </c>
      <c r="K30" s="72">
        <f t="shared" si="15"/>
        <v>2</v>
      </c>
      <c r="L30" s="72">
        <f t="shared" si="15"/>
        <v>0</v>
      </c>
      <c r="M30" s="72">
        <f t="shared" si="15"/>
        <v>0</v>
      </c>
      <c r="N30" s="373">
        <f t="shared" si="15"/>
        <v>0</v>
      </c>
      <c r="O30" s="214">
        <f>SUM(O27:O29)</f>
        <v>214</v>
      </c>
      <c r="P30" s="279">
        <f t="shared" si="14"/>
        <v>2</v>
      </c>
      <c r="Q30" s="288">
        <f>P30*100/O30</f>
        <v>0.93457943925233644</v>
      </c>
      <c r="R30" s="174">
        <f>SUM(R27:R29)</f>
        <v>20</v>
      </c>
      <c r="S30" s="310">
        <f t="shared" ref="S30:V30" si="16">SUM(S27:S29)</f>
        <v>0</v>
      </c>
      <c r="T30" s="310">
        <f t="shared" si="16"/>
        <v>11</v>
      </c>
      <c r="U30" s="310">
        <f t="shared" si="16"/>
        <v>2</v>
      </c>
      <c r="V30" s="418">
        <f t="shared" si="16"/>
        <v>4</v>
      </c>
      <c r="W30" s="123"/>
    </row>
    <row r="31" spans="1:23" s="2" customFormat="1" ht="17.100000000000001" customHeight="1">
      <c r="A31" s="35" t="s">
        <v>11</v>
      </c>
      <c r="B31" s="9"/>
      <c r="C31" s="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367"/>
      <c r="O31" s="207"/>
      <c r="P31" s="175"/>
      <c r="Q31" s="285"/>
      <c r="R31" s="175"/>
      <c r="S31" s="307"/>
      <c r="T31" s="308"/>
      <c r="U31" s="307"/>
      <c r="V31" s="410"/>
      <c r="W31" s="12"/>
    </row>
    <row r="32" spans="1:23" s="2" customFormat="1" ht="17.100000000000001" customHeight="1">
      <c r="A32" s="128" t="s">
        <v>43</v>
      </c>
      <c r="B32" s="244">
        <v>375</v>
      </c>
      <c r="C32" s="347">
        <v>1</v>
      </c>
      <c r="D32" s="356"/>
      <c r="E32" s="254"/>
      <c r="F32" s="255">
        <v>5</v>
      </c>
      <c r="G32" s="255">
        <v>36</v>
      </c>
      <c r="H32" s="255">
        <v>52</v>
      </c>
      <c r="I32" s="255">
        <v>248</v>
      </c>
      <c r="J32" s="255">
        <v>31</v>
      </c>
      <c r="K32" s="255">
        <v>2</v>
      </c>
      <c r="L32" s="254"/>
      <c r="M32" s="254"/>
      <c r="N32" s="374"/>
      <c r="O32" s="215">
        <f>SUM(C32:N32)</f>
        <v>375</v>
      </c>
      <c r="P32" s="183">
        <f>SUM(K32:N32)</f>
        <v>2</v>
      </c>
      <c r="Q32" s="289">
        <f t="shared" ref="Q32:Q58" si="17">P32*100/O32</f>
        <v>0.53333333333333333</v>
      </c>
      <c r="R32" s="394">
        <v>196</v>
      </c>
      <c r="S32" s="329">
        <v>1</v>
      </c>
      <c r="T32" s="329">
        <v>139</v>
      </c>
      <c r="U32" s="329">
        <v>7</v>
      </c>
      <c r="V32" s="411">
        <v>30</v>
      </c>
      <c r="W32" s="124"/>
    </row>
    <row r="33" spans="1:23" s="2" customFormat="1" ht="17.100000000000001" customHeight="1">
      <c r="A33" s="234" t="s">
        <v>111</v>
      </c>
      <c r="B33" s="244">
        <v>5</v>
      </c>
      <c r="C33" s="348"/>
      <c r="D33" s="245"/>
      <c r="E33" s="245"/>
      <c r="F33" s="245"/>
      <c r="G33" s="245"/>
      <c r="H33" s="245"/>
      <c r="I33" s="245">
        <v>2</v>
      </c>
      <c r="J33" s="245">
        <v>3</v>
      </c>
      <c r="K33" s="245"/>
      <c r="L33" s="245"/>
      <c r="M33" s="245"/>
      <c r="N33" s="375"/>
      <c r="O33" s="215">
        <f t="shared" ref="O33:O57" si="18">SUM(C33:N33)</f>
        <v>5</v>
      </c>
      <c r="P33" s="183">
        <f t="shared" ref="P33:P58" si="19">SUM(K33:N33)</f>
        <v>0</v>
      </c>
      <c r="Q33" s="289">
        <f t="shared" si="17"/>
        <v>0</v>
      </c>
      <c r="R33" s="396">
        <v>2</v>
      </c>
      <c r="S33" s="330"/>
      <c r="T33" s="331">
        <v>2</v>
      </c>
      <c r="U33" s="330"/>
      <c r="V33" s="415">
        <v>1</v>
      </c>
      <c r="W33" s="124"/>
    </row>
    <row r="34" spans="1:23" s="2" customFormat="1" ht="17.100000000000001" customHeight="1">
      <c r="A34" s="129" t="s">
        <v>112</v>
      </c>
      <c r="B34" s="244">
        <v>126</v>
      </c>
      <c r="C34" s="348"/>
      <c r="D34" s="245"/>
      <c r="E34" s="245"/>
      <c r="F34" s="245">
        <v>2</v>
      </c>
      <c r="G34" s="245">
        <v>6</v>
      </c>
      <c r="H34" s="245">
        <v>14</v>
      </c>
      <c r="I34" s="245">
        <v>96</v>
      </c>
      <c r="J34" s="245">
        <v>8</v>
      </c>
      <c r="K34" s="245"/>
      <c r="L34" s="245"/>
      <c r="M34" s="245"/>
      <c r="N34" s="375"/>
      <c r="O34" s="215">
        <f t="shared" si="18"/>
        <v>126</v>
      </c>
      <c r="P34" s="183">
        <f t="shared" si="19"/>
        <v>0</v>
      </c>
      <c r="Q34" s="289">
        <f t="shared" si="17"/>
        <v>0</v>
      </c>
      <c r="R34" s="396">
        <v>3</v>
      </c>
      <c r="S34" s="330"/>
      <c r="T34" s="331">
        <v>1</v>
      </c>
      <c r="U34" s="330"/>
      <c r="V34" s="415">
        <v>1</v>
      </c>
      <c r="W34" s="124"/>
    </row>
    <row r="35" spans="1:23" s="2" customFormat="1" ht="17.100000000000001" customHeight="1">
      <c r="A35" s="129" t="s">
        <v>113</v>
      </c>
      <c r="B35" s="246">
        <v>86</v>
      </c>
      <c r="C35" s="246"/>
      <c r="D35" s="247"/>
      <c r="E35" s="247"/>
      <c r="F35" s="247">
        <v>1</v>
      </c>
      <c r="G35" s="247">
        <v>6</v>
      </c>
      <c r="H35" s="247">
        <v>15</v>
      </c>
      <c r="I35" s="247">
        <v>59</v>
      </c>
      <c r="J35" s="247">
        <v>5</v>
      </c>
      <c r="K35" s="247"/>
      <c r="L35" s="247"/>
      <c r="M35" s="247"/>
      <c r="N35" s="376"/>
      <c r="O35" s="215">
        <f t="shared" si="18"/>
        <v>86</v>
      </c>
      <c r="P35" s="183">
        <f t="shared" si="19"/>
        <v>0</v>
      </c>
      <c r="Q35" s="289">
        <f t="shared" si="17"/>
        <v>0</v>
      </c>
      <c r="R35" s="396">
        <v>7</v>
      </c>
      <c r="S35" s="331"/>
      <c r="T35" s="331">
        <v>3</v>
      </c>
      <c r="U35" s="331"/>
      <c r="V35" s="415"/>
      <c r="W35" s="120"/>
    </row>
    <row r="36" spans="1:23" s="2" customFormat="1" ht="17.100000000000001" customHeight="1">
      <c r="A36" s="129" t="s">
        <v>114</v>
      </c>
      <c r="B36" s="248">
        <v>124</v>
      </c>
      <c r="C36" s="249"/>
      <c r="D36" s="357"/>
      <c r="E36" s="256"/>
      <c r="F36" s="256"/>
      <c r="G36" s="257">
        <v>1</v>
      </c>
      <c r="H36" s="257">
        <v>7</v>
      </c>
      <c r="I36" s="257">
        <v>84</v>
      </c>
      <c r="J36" s="257">
        <v>29</v>
      </c>
      <c r="K36" s="257">
        <v>3</v>
      </c>
      <c r="L36" s="256"/>
      <c r="M36" s="256"/>
      <c r="N36" s="377"/>
      <c r="O36" s="215">
        <f t="shared" si="18"/>
        <v>124</v>
      </c>
      <c r="P36" s="183">
        <f t="shared" si="19"/>
        <v>3</v>
      </c>
      <c r="Q36" s="289">
        <f t="shared" si="17"/>
        <v>2.4193548387096775</v>
      </c>
      <c r="R36" s="396">
        <v>1</v>
      </c>
      <c r="S36" s="330"/>
      <c r="T36" s="330"/>
      <c r="U36" s="330"/>
      <c r="V36" s="412"/>
      <c r="W36" s="121"/>
    </row>
    <row r="37" spans="1:23" s="2" customFormat="1" ht="17.100000000000001" customHeight="1">
      <c r="A37" s="129" t="s">
        <v>115</v>
      </c>
      <c r="B37" s="246">
        <v>120</v>
      </c>
      <c r="C37" s="246"/>
      <c r="D37" s="247"/>
      <c r="E37" s="257">
        <v>1</v>
      </c>
      <c r="F37" s="257">
        <v>1</v>
      </c>
      <c r="G37" s="257">
        <v>1</v>
      </c>
      <c r="H37" s="257">
        <v>2</v>
      </c>
      <c r="I37" s="257">
        <v>66</v>
      </c>
      <c r="J37" s="257">
        <v>40</v>
      </c>
      <c r="K37" s="257">
        <v>8</v>
      </c>
      <c r="L37" s="256"/>
      <c r="M37" s="257">
        <v>1</v>
      </c>
      <c r="N37" s="377"/>
      <c r="O37" s="215">
        <f t="shared" si="18"/>
        <v>120</v>
      </c>
      <c r="P37" s="183">
        <f t="shared" si="19"/>
        <v>9</v>
      </c>
      <c r="Q37" s="289">
        <f t="shared" si="17"/>
        <v>7.5</v>
      </c>
      <c r="R37" s="396">
        <v>3</v>
      </c>
      <c r="S37" s="330"/>
      <c r="T37" s="331">
        <v>1</v>
      </c>
      <c r="U37" s="330"/>
      <c r="V37" s="412"/>
      <c r="W37" s="120"/>
    </row>
    <row r="38" spans="1:23" s="2" customFormat="1" ht="17.100000000000001" customHeight="1">
      <c r="A38" s="129" t="s">
        <v>116</v>
      </c>
      <c r="B38" s="249">
        <v>90</v>
      </c>
      <c r="C38" s="249"/>
      <c r="D38" s="357"/>
      <c r="E38" s="258"/>
      <c r="F38" s="258"/>
      <c r="G38" s="258">
        <v>3</v>
      </c>
      <c r="H38" s="258">
        <v>4</v>
      </c>
      <c r="I38" s="258">
        <v>55</v>
      </c>
      <c r="J38" s="258">
        <v>25</v>
      </c>
      <c r="K38" s="258">
        <v>3</v>
      </c>
      <c r="L38" s="258"/>
      <c r="M38" s="258"/>
      <c r="N38" s="378"/>
      <c r="O38" s="215">
        <f t="shared" si="18"/>
        <v>90</v>
      </c>
      <c r="P38" s="183">
        <f t="shared" si="19"/>
        <v>3</v>
      </c>
      <c r="Q38" s="289">
        <f t="shared" si="17"/>
        <v>3.3333333333333335</v>
      </c>
      <c r="R38" s="396">
        <v>3</v>
      </c>
      <c r="S38" s="331"/>
      <c r="T38" s="331">
        <v>3</v>
      </c>
      <c r="U38" s="331"/>
      <c r="V38" s="415"/>
      <c r="W38" s="121"/>
    </row>
    <row r="39" spans="1:23" s="2" customFormat="1" ht="17.100000000000001" customHeight="1">
      <c r="A39" s="129" t="s">
        <v>63</v>
      </c>
      <c r="B39" s="250">
        <v>120</v>
      </c>
      <c r="C39" s="250"/>
      <c r="D39" s="358"/>
      <c r="E39" s="256"/>
      <c r="F39" s="256"/>
      <c r="G39" s="257">
        <v>1</v>
      </c>
      <c r="H39" s="257">
        <v>10</v>
      </c>
      <c r="I39" s="257">
        <v>76</v>
      </c>
      <c r="J39" s="257">
        <v>31</v>
      </c>
      <c r="K39" s="257">
        <v>1</v>
      </c>
      <c r="L39" s="257">
        <v>1</v>
      </c>
      <c r="M39" s="256"/>
      <c r="N39" s="377"/>
      <c r="O39" s="215">
        <f t="shared" si="18"/>
        <v>120</v>
      </c>
      <c r="P39" s="183">
        <f t="shared" si="19"/>
        <v>2</v>
      </c>
      <c r="Q39" s="289">
        <f t="shared" si="17"/>
        <v>1.6666666666666667</v>
      </c>
      <c r="R39" s="396"/>
      <c r="S39" s="331"/>
      <c r="T39" s="331"/>
      <c r="U39" s="331"/>
      <c r="V39" s="415"/>
      <c r="W39" s="120"/>
    </row>
    <row r="40" spans="1:23" s="2" customFormat="1" ht="17.100000000000001" customHeight="1">
      <c r="A40" s="129" t="s">
        <v>64</v>
      </c>
      <c r="B40" s="250">
        <v>72</v>
      </c>
      <c r="C40" s="250"/>
      <c r="D40" s="358"/>
      <c r="E40" s="256"/>
      <c r="F40" s="256">
        <v>1</v>
      </c>
      <c r="G40" s="256">
        <v>5</v>
      </c>
      <c r="H40" s="256">
        <v>14</v>
      </c>
      <c r="I40" s="256">
        <v>40</v>
      </c>
      <c r="J40" s="256">
        <v>12</v>
      </c>
      <c r="K40" s="256"/>
      <c r="L40" s="256"/>
      <c r="M40" s="256"/>
      <c r="N40" s="377"/>
      <c r="O40" s="215">
        <f t="shared" si="18"/>
        <v>72</v>
      </c>
      <c r="P40" s="183">
        <f t="shared" si="19"/>
        <v>0</v>
      </c>
      <c r="Q40" s="289">
        <f t="shared" si="17"/>
        <v>0</v>
      </c>
      <c r="R40" s="396">
        <v>4</v>
      </c>
      <c r="S40" s="330"/>
      <c r="T40" s="331">
        <v>16</v>
      </c>
      <c r="U40" s="330"/>
      <c r="V40" s="412"/>
      <c r="W40" s="120"/>
    </row>
    <row r="41" spans="1:23" s="2" customFormat="1" ht="17.100000000000001" customHeight="1">
      <c r="A41" s="130" t="s">
        <v>65</v>
      </c>
      <c r="B41" s="246">
        <v>126</v>
      </c>
      <c r="C41" s="246"/>
      <c r="D41" s="247"/>
      <c r="E41" s="256"/>
      <c r="F41" s="256"/>
      <c r="G41" s="257">
        <v>8</v>
      </c>
      <c r="H41" s="257">
        <v>14</v>
      </c>
      <c r="I41" s="257">
        <v>87</v>
      </c>
      <c r="J41" s="257">
        <v>16</v>
      </c>
      <c r="K41" s="257">
        <v>1</v>
      </c>
      <c r="L41" s="256"/>
      <c r="M41" s="256"/>
      <c r="N41" s="377"/>
      <c r="O41" s="215">
        <f t="shared" si="18"/>
        <v>126</v>
      </c>
      <c r="P41" s="183">
        <f t="shared" si="19"/>
        <v>1</v>
      </c>
      <c r="Q41" s="289">
        <f t="shared" si="17"/>
        <v>0.79365079365079361</v>
      </c>
      <c r="R41" s="396">
        <v>6</v>
      </c>
      <c r="S41" s="330"/>
      <c r="T41" s="331">
        <v>2</v>
      </c>
      <c r="U41" s="331">
        <v>1</v>
      </c>
      <c r="V41" s="412"/>
      <c r="W41" s="120"/>
    </row>
    <row r="42" spans="1:23" s="2" customFormat="1" ht="17.100000000000001" customHeight="1">
      <c r="A42" s="130" t="s">
        <v>66</v>
      </c>
      <c r="B42" s="250">
        <v>42</v>
      </c>
      <c r="C42" s="250"/>
      <c r="D42" s="358"/>
      <c r="E42" s="256"/>
      <c r="F42" s="256"/>
      <c r="G42" s="256">
        <v>2</v>
      </c>
      <c r="H42" s="256">
        <v>5</v>
      </c>
      <c r="I42" s="256">
        <v>28</v>
      </c>
      <c r="J42" s="256">
        <v>6</v>
      </c>
      <c r="K42" s="256">
        <v>1</v>
      </c>
      <c r="L42" s="256"/>
      <c r="M42" s="256"/>
      <c r="N42" s="377"/>
      <c r="O42" s="215">
        <f t="shared" si="18"/>
        <v>42</v>
      </c>
      <c r="P42" s="183">
        <f t="shared" si="19"/>
        <v>1</v>
      </c>
      <c r="Q42" s="289">
        <f t="shared" si="17"/>
        <v>2.3809523809523809</v>
      </c>
      <c r="R42" s="395">
        <v>2</v>
      </c>
      <c r="S42" s="330"/>
      <c r="T42" s="331">
        <v>3</v>
      </c>
      <c r="U42" s="330"/>
      <c r="V42" s="412"/>
      <c r="W42" s="120"/>
    </row>
    <row r="43" spans="1:23" s="2" customFormat="1" ht="17.100000000000001" customHeight="1">
      <c r="A43" s="130" t="s">
        <v>67</v>
      </c>
      <c r="B43" s="250">
        <v>121</v>
      </c>
      <c r="C43" s="250"/>
      <c r="D43" s="358"/>
      <c r="E43" s="256"/>
      <c r="F43" s="256"/>
      <c r="G43" s="257">
        <v>8</v>
      </c>
      <c r="H43" s="257">
        <v>2</v>
      </c>
      <c r="I43" s="257">
        <v>74</v>
      </c>
      <c r="J43" s="257">
        <v>34</v>
      </c>
      <c r="K43" s="257">
        <v>3</v>
      </c>
      <c r="L43" s="256"/>
      <c r="M43" s="256"/>
      <c r="N43" s="377"/>
      <c r="O43" s="215">
        <f t="shared" si="18"/>
        <v>121</v>
      </c>
      <c r="P43" s="183">
        <f t="shared" si="19"/>
        <v>3</v>
      </c>
      <c r="Q43" s="289">
        <f t="shared" si="17"/>
        <v>2.4793388429752068</v>
      </c>
      <c r="R43" s="396">
        <v>1</v>
      </c>
      <c r="S43" s="330"/>
      <c r="T43" s="330"/>
      <c r="U43" s="330"/>
      <c r="V43" s="412"/>
      <c r="W43" s="120"/>
    </row>
    <row r="44" spans="1:23" s="2" customFormat="1" ht="17.100000000000001" customHeight="1">
      <c r="A44" s="130" t="s">
        <v>68</v>
      </c>
      <c r="B44" s="250">
        <v>122</v>
      </c>
      <c r="C44" s="250"/>
      <c r="D44" s="358"/>
      <c r="E44" s="256"/>
      <c r="F44" s="256"/>
      <c r="G44" s="257">
        <v>5</v>
      </c>
      <c r="H44" s="257">
        <v>11</v>
      </c>
      <c r="I44" s="257">
        <v>75</v>
      </c>
      <c r="J44" s="257">
        <v>28</v>
      </c>
      <c r="K44" s="257">
        <v>3</v>
      </c>
      <c r="L44" s="256"/>
      <c r="M44" s="256"/>
      <c r="N44" s="377"/>
      <c r="O44" s="215">
        <f t="shared" si="18"/>
        <v>122</v>
      </c>
      <c r="P44" s="183">
        <f t="shared" si="19"/>
        <v>3</v>
      </c>
      <c r="Q44" s="289">
        <f t="shared" si="17"/>
        <v>2.459016393442623</v>
      </c>
      <c r="R44" s="396">
        <v>1</v>
      </c>
      <c r="S44" s="330"/>
      <c r="T44" s="330"/>
      <c r="U44" s="330"/>
      <c r="V44" s="412"/>
      <c r="W44" s="120"/>
    </row>
    <row r="45" spans="1:23" s="2" customFormat="1" ht="17.100000000000001" customHeight="1">
      <c r="A45" s="129" t="s">
        <v>69</v>
      </c>
      <c r="B45" s="250">
        <v>120</v>
      </c>
      <c r="C45" s="250"/>
      <c r="D45" s="358"/>
      <c r="E45" s="256"/>
      <c r="F45" s="256"/>
      <c r="G45" s="257">
        <v>13</v>
      </c>
      <c r="H45" s="257">
        <v>21</v>
      </c>
      <c r="I45" s="257">
        <v>74</v>
      </c>
      <c r="J45" s="257">
        <v>12</v>
      </c>
      <c r="K45" s="256"/>
      <c r="L45" s="256"/>
      <c r="M45" s="256"/>
      <c r="N45" s="377"/>
      <c r="O45" s="215">
        <f t="shared" si="18"/>
        <v>120</v>
      </c>
      <c r="P45" s="183">
        <f t="shared" si="19"/>
        <v>0</v>
      </c>
      <c r="Q45" s="289">
        <f t="shared" si="17"/>
        <v>0</v>
      </c>
      <c r="R45" s="396">
        <v>1</v>
      </c>
      <c r="S45" s="330"/>
      <c r="T45" s="331">
        <v>1</v>
      </c>
      <c r="U45" s="330"/>
      <c r="V45" s="412"/>
      <c r="W45" s="120"/>
    </row>
    <row r="46" spans="1:23" s="2" customFormat="1" ht="17.100000000000001" customHeight="1">
      <c r="A46" s="131" t="s">
        <v>70</v>
      </c>
      <c r="B46" s="250">
        <v>126</v>
      </c>
      <c r="C46" s="250"/>
      <c r="D46" s="358"/>
      <c r="E46" s="256"/>
      <c r="F46" s="256">
        <v>1</v>
      </c>
      <c r="G46" s="256">
        <v>7</v>
      </c>
      <c r="H46" s="256">
        <v>19</v>
      </c>
      <c r="I46" s="256">
        <v>87</v>
      </c>
      <c r="J46" s="256">
        <v>12</v>
      </c>
      <c r="K46" s="256"/>
      <c r="L46" s="256"/>
      <c r="M46" s="256"/>
      <c r="N46" s="377"/>
      <c r="O46" s="215">
        <f t="shared" si="18"/>
        <v>126</v>
      </c>
      <c r="P46" s="183">
        <f t="shared" si="19"/>
        <v>0</v>
      </c>
      <c r="Q46" s="289">
        <f t="shared" si="17"/>
        <v>0</v>
      </c>
      <c r="R46" s="396">
        <v>4</v>
      </c>
      <c r="S46" s="330"/>
      <c r="T46" s="331">
        <v>1</v>
      </c>
      <c r="U46" s="331">
        <v>1</v>
      </c>
      <c r="V46" s="415">
        <v>1</v>
      </c>
      <c r="W46" s="120"/>
    </row>
    <row r="47" spans="1:23" s="2" customFormat="1" ht="17.100000000000001" customHeight="1">
      <c r="A47" s="129" t="s">
        <v>117</v>
      </c>
      <c r="B47" s="250">
        <v>99</v>
      </c>
      <c r="C47" s="250"/>
      <c r="D47" s="358"/>
      <c r="E47" s="256"/>
      <c r="F47" s="257">
        <v>1</v>
      </c>
      <c r="G47" s="257">
        <v>8</v>
      </c>
      <c r="H47" s="257">
        <v>13</v>
      </c>
      <c r="I47" s="257">
        <v>65</v>
      </c>
      <c r="J47" s="257">
        <v>11</v>
      </c>
      <c r="K47" s="256"/>
      <c r="L47" s="257">
        <v>1</v>
      </c>
      <c r="M47" s="256"/>
      <c r="N47" s="377"/>
      <c r="O47" s="215">
        <f>SUM(C47:N47)</f>
        <v>99</v>
      </c>
      <c r="P47" s="183">
        <f t="shared" si="19"/>
        <v>1</v>
      </c>
      <c r="Q47" s="289">
        <f t="shared" si="17"/>
        <v>1.0101010101010102</v>
      </c>
      <c r="R47" s="396"/>
      <c r="S47" s="330"/>
      <c r="T47" s="331"/>
      <c r="U47" s="331"/>
      <c r="V47" s="415"/>
      <c r="W47" s="120"/>
    </row>
    <row r="48" spans="1:23" s="2" customFormat="1" ht="17.100000000000001" customHeight="1">
      <c r="A48" s="129" t="s">
        <v>71</v>
      </c>
      <c r="B48" s="250">
        <v>122</v>
      </c>
      <c r="C48" s="250"/>
      <c r="D48" s="358"/>
      <c r="E48" s="256"/>
      <c r="F48" s="256"/>
      <c r="G48" s="257">
        <v>8</v>
      </c>
      <c r="H48" s="257">
        <v>13</v>
      </c>
      <c r="I48" s="257">
        <v>76</v>
      </c>
      <c r="J48" s="257">
        <v>20</v>
      </c>
      <c r="K48" s="257">
        <v>3</v>
      </c>
      <c r="L48" s="257">
        <v>2</v>
      </c>
      <c r="M48" s="256"/>
      <c r="N48" s="377"/>
      <c r="O48" s="215">
        <f t="shared" si="18"/>
        <v>122</v>
      </c>
      <c r="P48" s="183">
        <f t="shared" si="19"/>
        <v>5</v>
      </c>
      <c r="Q48" s="289">
        <f t="shared" si="17"/>
        <v>4.0983606557377046</v>
      </c>
      <c r="R48" s="396"/>
      <c r="S48" s="330"/>
      <c r="T48" s="331"/>
      <c r="U48" s="331"/>
      <c r="V48" s="415"/>
      <c r="W48" s="120"/>
    </row>
    <row r="49" spans="1:23" s="2" customFormat="1" ht="17.100000000000001" customHeight="1">
      <c r="A49" s="129" t="s">
        <v>77</v>
      </c>
      <c r="B49" s="250">
        <v>122</v>
      </c>
      <c r="C49" s="250"/>
      <c r="D49" s="358"/>
      <c r="E49" s="256"/>
      <c r="F49" s="257">
        <v>1</v>
      </c>
      <c r="G49" s="257">
        <v>9</v>
      </c>
      <c r="H49" s="257">
        <v>9</v>
      </c>
      <c r="I49" s="257">
        <v>89</v>
      </c>
      <c r="J49" s="257">
        <v>12</v>
      </c>
      <c r="K49" s="257">
        <v>2</v>
      </c>
      <c r="L49" s="256"/>
      <c r="M49" s="256"/>
      <c r="N49" s="377"/>
      <c r="O49" s="215">
        <f t="shared" si="18"/>
        <v>122</v>
      </c>
      <c r="P49" s="183">
        <f t="shared" si="19"/>
        <v>2</v>
      </c>
      <c r="Q49" s="289">
        <f t="shared" si="17"/>
        <v>1.639344262295082</v>
      </c>
      <c r="R49" s="396">
        <v>2</v>
      </c>
      <c r="S49" s="330"/>
      <c r="T49" s="331">
        <v>1</v>
      </c>
      <c r="U49" s="330"/>
      <c r="V49" s="412"/>
      <c r="W49" s="120"/>
    </row>
    <row r="50" spans="1:23" s="2" customFormat="1" ht="16.5" customHeight="1">
      <c r="A50" s="132" t="s">
        <v>109</v>
      </c>
      <c r="B50" s="249">
        <v>128</v>
      </c>
      <c r="C50" s="249"/>
      <c r="D50" s="357"/>
      <c r="E50" s="256"/>
      <c r="F50" s="256">
        <v>1</v>
      </c>
      <c r="G50" s="256">
        <v>8</v>
      </c>
      <c r="H50" s="256">
        <v>19</v>
      </c>
      <c r="I50" s="256">
        <v>80</v>
      </c>
      <c r="J50" s="256">
        <v>14</v>
      </c>
      <c r="K50" s="256">
        <v>5</v>
      </c>
      <c r="L50" s="256">
        <v>1</v>
      </c>
      <c r="M50" s="256"/>
      <c r="N50" s="377"/>
      <c r="O50" s="215">
        <f t="shared" si="18"/>
        <v>128</v>
      </c>
      <c r="P50" s="183">
        <f t="shared" si="19"/>
        <v>6</v>
      </c>
      <c r="Q50" s="289">
        <f t="shared" si="17"/>
        <v>4.6875</v>
      </c>
      <c r="R50" s="396">
        <v>1</v>
      </c>
      <c r="S50" s="330"/>
      <c r="T50" s="330">
        <v>3</v>
      </c>
      <c r="U50" s="330"/>
      <c r="V50" s="412"/>
      <c r="W50" s="121"/>
    </row>
    <row r="51" spans="1:23" s="2" customFormat="1" ht="17.100000000000001" customHeight="1">
      <c r="A51" s="129" t="s">
        <v>75</v>
      </c>
      <c r="B51" s="251">
        <v>240</v>
      </c>
      <c r="C51" s="250">
        <v>5</v>
      </c>
      <c r="D51" s="358"/>
      <c r="E51" s="256"/>
      <c r="F51" s="256">
        <v>2</v>
      </c>
      <c r="G51" s="256">
        <v>29</v>
      </c>
      <c r="H51" s="256">
        <v>38</v>
      </c>
      <c r="I51" s="256">
        <v>144</v>
      </c>
      <c r="J51" s="256">
        <v>21</v>
      </c>
      <c r="K51" s="256">
        <v>1</v>
      </c>
      <c r="L51" s="256"/>
      <c r="M51" s="256"/>
      <c r="N51" s="377"/>
      <c r="O51" s="215">
        <f t="shared" si="18"/>
        <v>240</v>
      </c>
      <c r="P51" s="183">
        <f t="shared" si="19"/>
        <v>1</v>
      </c>
      <c r="Q51" s="289">
        <f t="shared" si="17"/>
        <v>0.41666666666666669</v>
      </c>
      <c r="R51" s="396">
        <v>30</v>
      </c>
      <c r="S51" s="330"/>
      <c r="T51" s="331">
        <v>21</v>
      </c>
      <c r="U51" s="331">
        <v>11</v>
      </c>
      <c r="V51" s="415">
        <v>31</v>
      </c>
      <c r="W51" s="120"/>
    </row>
    <row r="52" spans="1:23" s="2" customFormat="1" ht="17.100000000000001" customHeight="1">
      <c r="A52" s="129" t="s">
        <v>76</v>
      </c>
      <c r="B52" s="252">
        <v>120</v>
      </c>
      <c r="C52" s="250"/>
      <c r="D52" s="358"/>
      <c r="E52" s="256"/>
      <c r="F52" s="256"/>
      <c r="G52" s="257">
        <v>1</v>
      </c>
      <c r="H52" s="257">
        <v>3</v>
      </c>
      <c r="I52" s="257">
        <v>58</v>
      </c>
      <c r="J52" s="257">
        <v>47</v>
      </c>
      <c r="K52" s="257">
        <v>10</v>
      </c>
      <c r="L52" s="257">
        <v>1</v>
      </c>
      <c r="M52" s="256"/>
      <c r="N52" s="377"/>
      <c r="O52" s="215">
        <f t="shared" si="18"/>
        <v>120</v>
      </c>
      <c r="P52" s="183">
        <f t="shared" si="19"/>
        <v>11</v>
      </c>
      <c r="Q52" s="289">
        <f t="shared" si="17"/>
        <v>9.1666666666666661</v>
      </c>
      <c r="R52" s="395"/>
      <c r="S52" s="330"/>
      <c r="T52" s="331">
        <v>1</v>
      </c>
      <c r="U52" s="330"/>
      <c r="V52" s="412"/>
      <c r="W52" s="120"/>
    </row>
    <row r="53" spans="1:23" s="2" customFormat="1" ht="17.100000000000001" customHeight="1">
      <c r="A53" s="129" t="s">
        <v>110</v>
      </c>
      <c r="B53" s="249">
        <v>123</v>
      </c>
      <c r="C53" s="249"/>
      <c r="D53" s="357"/>
      <c r="E53" s="256"/>
      <c r="F53" s="256"/>
      <c r="G53" s="257">
        <v>7</v>
      </c>
      <c r="H53" s="257">
        <v>10</v>
      </c>
      <c r="I53" s="257">
        <v>78</v>
      </c>
      <c r="J53" s="257">
        <v>27</v>
      </c>
      <c r="K53" s="257">
        <v>1</v>
      </c>
      <c r="L53" s="256"/>
      <c r="M53" s="256"/>
      <c r="N53" s="377"/>
      <c r="O53" s="215">
        <f t="shared" si="18"/>
        <v>123</v>
      </c>
      <c r="P53" s="183">
        <f t="shared" si="19"/>
        <v>1</v>
      </c>
      <c r="Q53" s="289">
        <f t="shared" si="17"/>
        <v>0.81300813008130079</v>
      </c>
      <c r="R53" s="396">
        <v>1</v>
      </c>
      <c r="S53" s="330"/>
      <c r="T53" s="330"/>
      <c r="U53" s="330"/>
      <c r="V53" s="412"/>
      <c r="W53" s="121"/>
    </row>
    <row r="54" spans="1:23" s="2" customFormat="1" ht="17.100000000000001" customHeight="1">
      <c r="A54" s="133" t="s">
        <v>79</v>
      </c>
      <c r="B54" s="253">
        <v>4</v>
      </c>
      <c r="C54" s="253"/>
      <c r="D54" s="359"/>
      <c r="E54" s="256"/>
      <c r="F54" s="256"/>
      <c r="G54" s="256"/>
      <c r="H54" s="256"/>
      <c r="I54" s="257">
        <v>1</v>
      </c>
      <c r="J54" s="257">
        <v>2</v>
      </c>
      <c r="K54" s="257">
        <v>1</v>
      </c>
      <c r="L54" s="256"/>
      <c r="M54" s="256"/>
      <c r="N54" s="377"/>
      <c r="O54" s="215">
        <f t="shared" si="18"/>
        <v>4</v>
      </c>
      <c r="P54" s="183">
        <f t="shared" si="19"/>
        <v>1</v>
      </c>
      <c r="Q54" s="289">
        <f t="shared" si="17"/>
        <v>25</v>
      </c>
      <c r="R54" s="400"/>
      <c r="S54" s="322"/>
      <c r="T54" s="323"/>
      <c r="U54" s="322"/>
      <c r="V54" s="419"/>
      <c r="W54" s="12"/>
    </row>
    <row r="55" spans="1:23" s="2" customFormat="1" ht="17.100000000000001" customHeight="1">
      <c r="A55" s="134" t="s">
        <v>118</v>
      </c>
      <c r="B55" s="253">
        <v>10</v>
      </c>
      <c r="C55" s="253"/>
      <c r="D55" s="359"/>
      <c r="E55" s="256"/>
      <c r="F55" s="256"/>
      <c r="G55" s="256"/>
      <c r="H55" s="256"/>
      <c r="I55" s="257">
        <v>2</v>
      </c>
      <c r="J55" s="257">
        <v>3</v>
      </c>
      <c r="K55" s="257">
        <v>4</v>
      </c>
      <c r="L55" s="256"/>
      <c r="M55" s="257">
        <v>1</v>
      </c>
      <c r="N55" s="377"/>
      <c r="O55" s="215">
        <f t="shared" si="18"/>
        <v>10</v>
      </c>
      <c r="P55" s="183">
        <f t="shared" si="19"/>
        <v>5</v>
      </c>
      <c r="Q55" s="289">
        <f t="shared" si="17"/>
        <v>50</v>
      </c>
      <c r="R55" s="400">
        <v>1</v>
      </c>
      <c r="S55" s="322"/>
      <c r="T55" s="323"/>
      <c r="U55" s="322"/>
      <c r="V55" s="419"/>
      <c r="W55" s="12"/>
    </row>
    <row r="56" spans="1:23" s="2" customFormat="1" ht="17.100000000000001" customHeight="1">
      <c r="A56" s="134" t="s">
        <v>119</v>
      </c>
      <c r="B56" s="253">
        <v>2</v>
      </c>
      <c r="C56" s="253"/>
      <c r="D56" s="359"/>
      <c r="E56" s="256"/>
      <c r="F56" s="256"/>
      <c r="G56" s="256"/>
      <c r="H56" s="256"/>
      <c r="I56" s="256"/>
      <c r="J56" s="257">
        <v>1</v>
      </c>
      <c r="K56" s="256"/>
      <c r="L56" s="257">
        <v>1</v>
      </c>
      <c r="M56" s="256"/>
      <c r="N56" s="377"/>
      <c r="O56" s="215">
        <f t="shared" si="18"/>
        <v>2</v>
      </c>
      <c r="P56" s="183">
        <f t="shared" si="19"/>
        <v>1</v>
      </c>
      <c r="Q56" s="289">
        <f t="shared" si="17"/>
        <v>50</v>
      </c>
      <c r="R56" s="400"/>
      <c r="S56" s="322"/>
      <c r="T56" s="323"/>
      <c r="U56" s="322"/>
      <c r="V56" s="419"/>
      <c r="W56" s="12"/>
    </row>
    <row r="57" spans="1:23" s="2" customFormat="1" ht="17.100000000000001" customHeight="1">
      <c r="A57" s="134" t="s">
        <v>81</v>
      </c>
      <c r="B57" s="253">
        <v>2</v>
      </c>
      <c r="C57" s="349"/>
      <c r="D57" s="360"/>
      <c r="E57" s="259"/>
      <c r="F57" s="259"/>
      <c r="G57" s="259"/>
      <c r="H57" s="259"/>
      <c r="I57" s="259"/>
      <c r="J57" s="259"/>
      <c r="K57" s="260">
        <v>1</v>
      </c>
      <c r="L57" s="259"/>
      <c r="M57" s="259"/>
      <c r="N57" s="379">
        <v>1</v>
      </c>
      <c r="O57" s="215">
        <f t="shared" si="18"/>
        <v>2</v>
      </c>
      <c r="P57" s="276">
        <f t="shared" si="19"/>
        <v>2</v>
      </c>
      <c r="Q57" s="289">
        <f t="shared" si="17"/>
        <v>100</v>
      </c>
      <c r="R57" s="401"/>
      <c r="S57" s="324"/>
      <c r="T57" s="325"/>
      <c r="U57" s="324"/>
      <c r="V57" s="420"/>
      <c r="W57" s="12"/>
    </row>
    <row r="58" spans="1:23" s="2" customFormat="1" ht="17.100000000000001" customHeight="1" thickBot="1">
      <c r="A58" s="41" t="s">
        <v>12</v>
      </c>
      <c r="B58" s="28">
        <f>SUM(B32:B57)</f>
        <v>2747</v>
      </c>
      <c r="C58" s="28">
        <f>SUM(C32:C57)</f>
        <v>6</v>
      </c>
      <c r="D58" s="78">
        <f t="shared" ref="D58:N58" si="20">SUM(D32:D57)</f>
        <v>0</v>
      </c>
      <c r="E58" s="78">
        <f t="shared" si="20"/>
        <v>1</v>
      </c>
      <c r="F58" s="78">
        <f t="shared" si="20"/>
        <v>16</v>
      </c>
      <c r="G58" s="78">
        <f t="shared" si="20"/>
        <v>172</v>
      </c>
      <c r="H58" s="78">
        <f t="shared" si="20"/>
        <v>295</v>
      </c>
      <c r="I58" s="78">
        <f t="shared" si="20"/>
        <v>1744</v>
      </c>
      <c r="J58" s="78">
        <f t="shared" si="20"/>
        <v>450</v>
      </c>
      <c r="K58" s="78">
        <f t="shared" si="20"/>
        <v>53</v>
      </c>
      <c r="L58" s="78">
        <f t="shared" si="20"/>
        <v>7</v>
      </c>
      <c r="M58" s="78">
        <f t="shared" si="20"/>
        <v>2</v>
      </c>
      <c r="N58" s="380">
        <f t="shared" si="20"/>
        <v>1</v>
      </c>
      <c r="O58" s="222">
        <f>SUM(O32:O57)</f>
        <v>2747</v>
      </c>
      <c r="P58" s="277">
        <f t="shared" si="19"/>
        <v>63</v>
      </c>
      <c r="Q58" s="286">
        <f t="shared" si="17"/>
        <v>2.2934109938114307</v>
      </c>
      <c r="R58" s="402">
        <f>SUM(R32:R57)</f>
        <v>269</v>
      </c>
      <c r="S58" s="432">
        <f t="shared" ref="S58:V58" si="21">SUM(S32:S57)</f>
        <v>1</v>
      </c>
      <c r="T58" s="432">
        <f t="shared" si="21"/>
        <v>198</v>
      </c>
      <c r="U58" s="432">
        <f t="shared" si="21"/>
        <v>20</v>
      </c>
      <c r="V58" s="421">
        <f t="shared" si="21"/>
        <v>64</v>
      </c>
      <c r="W58" s="125"/>
    </row>
    <row r="59" spans="1:23" s="2" customFormat="1" ht="17.100000000000001" customHeight="1">
      <c r="A59" s="50" t="s">
        <v>13</v>
      </c>
      <c r="B59" s="15"/>
      <c r="C59" s="15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381"/>
      <c r="O59" s="223"/>
      <c r="P59" s="191"/>
      <c r="Q59" s="290"/>
      <c r="R59" s="191"/>
      <c r="S59" s="311"/>
      <c r="T59" s="312"/>
      <c r="U59" s="311"/>
      <c r="V59" s="422"/>
      <c r="W59" s="12"/>
    </row>
    <row r="60" spans="1:23" s="2" customFormat="1" ht="17.100000000000001" customHeight="1">
      <c r="A60" s="36" t="s">
        <v>83</v>
      </c>
      <c r="B60" s="261">
        <v>92</v>
      </c>
      <c r="C60" s="350"/>
      <c r="D60" s="262"/>
      <c r="E60" s="263">
        <v>5</v>
      </c>
      <c r="F60" s="264"/>
      <c r="G60" s="264"/>
      <c r="H60" s="264"/>
      <c r="I60" s="263">
        <v>5</v>
      </c>
      <c r="J60" s="263">
        <v>36</v>
      </c>
      <c r="K60" s="263">
        <v>32</v>
      </c>
      <c r="L60" s="263">
        <v>11</v>
      </c>
      <c r="M60" s="263">
        <v>3</v>
      </c>
      <c r="N60" s="382"/>
      <c r="O60" s="224">
        <f>SUM(C60:N60)</f>
        <v>92</v>
      </c>
      <c r="P60" s="192">
        <f>SUM(K60:N60)</f>
        <v>46</v>
      </c>
      <c r="Q60" s="291">
        <f>P60*100/O60</f>
        <v>50</v>
      </c>
      <c r="R60" s="192"/>
      <c r="S60" s="313"/>
      <c r="T60" s="314"/>
      <c r="U60" s="313"/>
      <c r="V60" s="423"/>
      <c r="W60" s="121"/>
    </row>
    <row r="61" spans="1:23" s="2" customFormat="1" ht="17.100000000000001" customHeight="1" thickBot="1">
      <c r="A61" s="41" t="s">
        <v>14</v>
      </c>
      <c r="B61" s="8">
        <v>92</v>
      </c>
      <c r="C61" s="8">
        <f>SUM(C60)</f>
        <v>0</v>
      </c>
      <c r="D61" s="68">
        <f t="shared" ref="D61:M61" si="22">SUM(D60)</f>
        <v>0</v>
      </c>
      <c r="E61" s="68">
        <f t="shared" si="22"/>
        <v>5</v>
      </c>
      <c r="F61" s="68">
        <f t="shared" si="22"/>
        <v>0</v>
      </c>
      <c r="G61" s="68">
        <f t="shared" si="22"/>
        <v>0</v>
      </c>
      <c r="H61" s="68">
        <f t="shared" si="22"/>
        <v>0</v>
      </c>
      <c r="I61" s="68">
        <f t="shared" si="22"/>
        <v>5</v>
      </c>
      <c r="J61" s="68">
        <f t="shared" si="22"/>
        <v>36</v>
      </c>
      <c r="K61" s="68">
        <f t="shared" si="22"/>
        <v>32</v>
      </c>
      <c r="L61" s="68">
        <f t="shared" si="22"/>
        <v>11</v>
      </c>
      <c r="M61" s="68">
        <f t="shared" si="22"/>
        <v>3</v>
      </c>
      <c r="N61" s="369">
        <f>SUM(N60)</f>
        <v>0</v>
      </c>
      <c r="O61" s="210">
        <f>SUM(C61:N61)</f>
        <v>92</v>
      </c>
      <c r="P61" s="178">
        <f>SUM(K61:N61)</f>
        <v>46</v>
      </c>
      <c r="Q61" s="286">
        <f>P61*100/O61</f>
        <v>50</v>
      </c>
      <c r="R61" s="178" t="s">
        <v>135</v>
      </c>
      <c r="S61" s="433" t="s">
        <v>135</v>
      </c>
      <c r="T61" s="433" t="s">
        <v>135</v>
      </c>
      <c r="U61" s="433" t="s">
        <v>135</v>
      </c>
      <c r="V61" s="424" t="s">
        <v>135</v>
      </c>
      <c r="W61" s="12"/>
    </row>
    <row r="62" spans="1:23" s="2" customFormat="1" ht="17.100000000000001" customHeight="1">
      <c r="A62" s="50" t="s">
        <v>15</v>
      </c>
      <c r="B62" s="32"/>
      <c r="C62" s="9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383"/>
      <c r="O62" s="225"/>
      <c r="P62" s="193"/>
      <c r="Q62" s="292"/>
      <c r="R62" s="193"/>
      <c r="S62" s="315"/>
      <c r="T62" s="316"/>
      <c r="U62" s="315"/>
      <c r="V62" s="425"/>
      <c r="W62" s="12"/>
    </row>
    <row r="63" spans="1:23" s="2" customFormat="1" ht="17.100000000000001" customHeight="1">
      <c r="A63" s="52" t="s">
        <v>16</v>
      </c>
      <c r="B63" s="265">
        <v>85</v>
      </c>
      <c r="C63" s="351"/>
      <c r="D63" s="266"/>
      <c r="E63" s="264"/>
      <c r="F63" s="264"/>
      <c r="G63" s="263">
        <v>1</v>
      </c>
      <c r="H63" s="263">
        <v>1</v>
      </c>
      <c r="I63" s="263">
        <v>48</v>
      </c>
      <c r="J63" s="263">
        <v>33</v>
      </c>
      <c r="K63" s="263">
        <v>1</v>
      </c>
      <c r="L63" s="263">
        <v>1</v>
      </c>
      <c r="M63" s="264"/>
      <c r="N63" s="382"/>
      <c r="O63" s="390">
        <f>SUM(C63:N63)</f>
        <v>85</v>
      </c>
      <c r="P63" s="194">
        <f>SUM(K63:N63)</f>
        <v>2</v>
      </c>
      <c r="Q63" s="293">
        <f>P63*100/O63</f>
        <v>2.3529411764705883</v>
      </c>
      <c r="R63" s="403">
        <v>2</v>
      </c>
      <c r="S63" s="334"/>
      <c r="T63" s="334"/>
      <c r="U63" s="335">
        <v>1</v>
      </c>
      <c r="V63" s="426">
        <v>1</v>
      </c>
      <c r="W63" s="119"/>
    </row>
    <row r="64" spans="1:23" s="2" customFormat="1" ht="20.25" customHeight="1" thickBot="1">
      <c r="A64" s="41" t="s">
        <v>17</v>
      </c>
      <c r="B64" s="57">
        <v>85</v>
      </c>
      <c r="C64" s="57">
        <f>SUM(C63)</f>
        <v>0</v>
      </c>
      <c r="D64" s="83">
        <f t="shared" ref="D64:N64" si="23">SUM(D63)</f>
        <v>0</v>
      </c>
      <c r="E64" s="83">
        <f t="shared" si="23"/>
        <v>0</v>
      </c>
      <c r="F64" s="83">
        <f t="shared" si="23"/>
        <v>0</v>
      </c>
      <c r="G64" s="83">
        <f t="shared" si="23"/>
        <v>1</v>
      </c>
      <c r="H64" s="83">
        <f t="shared" si="23"/>
        <v>1</v>
      </c>
      <c r="I64" s="83">
        <f t="shared" si="23"/>
        <v>48</v>
      </c>
      <c r="J64" s="83">
        <f t="shared" si="23"/>
        <v>33</v>
      </c>
      <c r="K64" s="83">
        <f t="shared" si="23"/>
        <v>1</v>
      </c>
      <c r="L64" s="83">
        <f t="shared" si="23"/>
        <v>1</v>
      </c>
      <c r="M64" s="83">
        <f t="shared" si="23"/>
        <v>0</v>
      </c>
      <c r="N64" s="384">
        <f t="shared" si="23"/>
        <v>0</v>
      </c>
      <c r="O64" s="227">
        <f>SUM(C64:N64)</f>
        <v>85</v>
      </c>
      <c r="P64" s="275">
        <f>SUM(K64:N64)</f>
        <v>2</v>
      </c>
      <c r="Q64" s="294">
        <f>P64*100/O64</f>
        <v>2.3529411764705883</v>
      </c>
      <c r="R64" s="404">
        <f>SUM(R63)</f>
        <v>2</v>
      </c>
      <c r="S64" s="434">
        <f t="shared" ref="S64:V64" si="24">SUM(S63)</f>
        <v>0</v>
      </c>
      <c r="T64" s="434">
        <f t="shared" si="24"/>
        <v>0</v>
      </c>
      <c r="U64" s="434">
        <f t="shared" si="24"/>
        <v>1</v>
      </c>
      <c r="V64" s="427">
        <f t="shared" si="24"/>
        <v>1</v>
      </c>
      <c r="W64" s="119"/>
    </row>
    <row r="65" spans="1:23" s="2" customFormat="1" ht="20.25" customHeight="1">
      <c r="A65" s="50" t="s">
        <v>19</v>
      </c>
      <c r="B65" s="32"/>
      <c r="C65" s="9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383"/>
      <c r="O65" s="225"/>
      <c r="P65" s="193"/>
      <c r="Q65" s="292"/>
      <c r="R65" s="193"/>
      <c r="S65" s="315"/>
      <c r="T65" s="316"/>
      <c r="U65" s="315"/>
      <c r="V65" s="425"/>
      <c r="W65" s="12"/>
    </row>
    <row r="66" spans="1:23" s="2" customFormat="1" ht="20.25" customHeight="1">
      <c r="A66" s="52" t="s">
        <v>20</v>
      </c>
      <c r="B66" s="267">
        <v>40</v>
      </c>
      <c r="C66" s="267"/>
      <c r="D66" s="268">
        <v>1</v>
      </c>
      <c r="E66" s="269"/>
      <c r="F66" s="269"/>
      <c r="G66" s="269"/>
      <c r="H66" s="269"/>
      <c r="I66" s="270">
        <v>1</v>
      </c>
      <c r="J66" s="270">
        <v>14</v>
      </c>
      <c r="K66" s="270">
        <v>19</v>
      </c>
      <c r="L66" s="270">
        <v>3</v>
      </c>
      <c r="M66" s="270">
        <v>2</v>
      </c>
      <c r="N66" s="382"/>
      <c r="O66" s="228">
        <f>SUM(C66:N66)</f>
        <v>40</v>
      </c>
      <c r="P66" s="196">
        <f>SUM(K66:N66)</f>
        <v>24</v>
      </c>
      <c r="Q66" s="295">
        <f>P66*100/O66</f>
        <v>60</v>
      </c>
      <c r="R66" s="196"/>
      <c r="S66" s="317"/>
      <c r="T66" s="318"/>
      <c r="U66" s="317"/>
      <c r="V66" s="428"/>
      <c r="W66" s="119"/>
    </row>
    <row r="67" spans="1:23" s="2" customFormat="1" ht="20.25" customHeight="1" thickBot="1">
      <c r="A67" s="53" t="s">
        <v>21</v>
      </c>
      <c r="B67" s="135">
        <v>40</v>
      </c>
      <c r="C67" s="135">
        <f>SUM(C66)</f>
        <v>0</v>
      </c>
      <c r="D67" s="136">
        <f t="shared" ref="D67:N67" si="25">SUM(D66)</f>
        <v>1</v>
      </c>
      <c r="E67" s="136">
        <f t="shared" si="25"/>
        <v>0</v>
      </c>
      <c r="F67" s="136">
        <f t="shared" si="25"/>
        <v>0</v>
      </c>
      <c r="G67" s="136">
        <f t="shared" si="25"/>
        <v>0</v>
      </c>
      <c r="H67" s="136">
        <f t="shared" si="25"/>
        <v>0</v>
      </c>
      <c r="I67" s="136">
        <f t="shared" si="25"/>
        <v>1</v>
      </c>
      <c r="J67" s="136">
        <f t="shared" si="25"/>
        <v>14</v>
      </c>
      <c r="K67" s="136">
        <f t="shared" si="25"/>
        <v>19</v>
      </c>
      <c r="L67" s="136">
        <f t="shared" si="25"/>
        <v>3</v>
      </c>
      <c r="M67" s="136">
        <f t="shared" si="25"/>
        <v>2</v>
      </c>
      <c r="N67" s="385">
        <f t="shared" si="25"/>
        <v>0</v>
      </c>
      <c r="O67" s="391">
        <f>SUM(C67:N67)</f>
        <v>40</v>
      </c>
      <c r="P67" s="272">
        <f>SUM(K67:N67)</f>
        <v>24</v>
      </c>
      <c r="Q67" s="296">
        <f>P67*100/O67</f>
        <v>60</v>
      </c>
      <c r="R67" s="178" t="s">
        <v>135</v>
      </c>
      <c r="S67" s="433" t="s">
        <v>135</v>
      </c>
      <c r="T67" s="433" t="s">
        <v>135</v>
      </c>
      <c r="U67" s="433" t="s">
        <v>135</v>
      </c>
      <c r="V67" s="424" t="s">
        <v>135</v>
      </c>
      <c r="W67" s="119"/>
    </row>
    <row r="68" spans="1:23" s="2" customFormat="1" ht="20.25" customHeight="1">
      <c r="A68" s="35" t="s">
        <v>82</v>
      </c>
      <c r="B68" s="9"/>
      <c r="C68" s="9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367"/>
      <c r="O68" s="207"/>
      <c r="P68" s="175"/>
      <c r="Q68" s="285"/>
      <c r="R68" s="175"/>
      <c r="S68" s="307"/>
      <c r="T68" s="308"/>
      <c r="U68" s="307"/>
      <c r="V68" s="410"/>
      <c r="W68" s="12"/>
    </row>
    <row r="69" spans="1:23" s="2" customFormat="1" ht="17.100000000000001" customHeight="1">
      <c r="A69" s="51" t="s">
        <v>49</v>
      </c>
      <c r="B69" s="261">
        <v>43</v>
      </c>
      <c r="C69" s="271"/>
      <c r="D69" s="361"/>
      <c r="E69" s="254"/>
      <c r="F69" s="255">
        <v>1</v>
      </c>
      <c r="G69" s="255">
        <v>9</v>
      </c>
      <c r="H69" s="255">
        <v>10</v>
      </c>
      <c r="I69" s="255">
        <v>20</v>
      </c>
      <c r="J69" s="255">
        <v>1</v>
      </c>
      <c r="K69" s="255">
        <v>2</v>
      </c>
      <c r="L69" s="254"/>
      <c r="M69" s="254"/>
      <c r="N69" s="386"/>
      <c r="O69" s="224">
        <f>SUM(C69:N69)</f>
        <v>43</v>
      </c>
      <c r="P69" s="192">
        <f>SUM(K69:N69)</f>
        <v>2</v>
      </c>
      <c r="Q69" s="291">
        <f>P69*100/O69</f>
        <v>4.6511627906976747</v>
      </c>
      <c r="R69" s="394">
        <v>32</v>
      </c>
      <c r="S69" s="328"/>
      <c r="T69" s="328"/>
      <c r="U69" s="329">
        <v>1</v>
      </c>
      <c r="V69" s="411">
        <v>10</v>
      </c>
      <c r="W69" s="121"/>
    </row>
    <row r="70" spans="1:23" s="2" customFormat="1" ht="17.100000000000001" customHeight="1">
      <c r="A70" s="37" t="s">
        <v>121</v>
      </c>
      <c r="B70" s="261">
        <v>170</v>
      </c>
      <c r="C70" s="261"/>
      <c r="D70" s="362"/>
      <c r="E70" s="256"/>
      <c r="F70" s="257">
        <v>3</v>
      </c>
      <c r="G70" s="257">
        <v>24</v>
      </c>
      <c r="H70" s="257">
        <v>34</v>
      </c>
      <c r="I70" s="257">
        <v>97</v>
      </c>
      <c r="J70" s="257">
        <v>10</v>
      </c>
      <c r="K70" s="257">
        <v>2</v>
      </c>
      <c r="L70" s="256"/>
      <c r="M70" s="256"/>
      <c r="N70" s="387"/>
      <c r="O70" s="224">
        <f>SUM(C70:N70)</f>
        <v>170</v>
      </c>
      <c r="P70" s="192">
        <f t="shared" ref="P70:P73" si="26">SUM(K70:N70)</f>
        <v>2</v>
      </c>
      <c r="Q70" s="291">
        <f>P70*100/O70</f>
        <v>1.1764705882352942</v>
      </c>
      <c r="R70" s="396">
        <v>7</v>
      </c>
      <c r="S70" s="330"/>
      <c r="T70" s="331">
        <v>18</v>
      </c>
      <c r="U70" s="330"/>
      <c r="V70" s="412"/>
      <c r="W70" s="121"/>
    </row>
    <row r="71" spans="1:23" s="2" customFormat="1" ht="17.100000000000001" customHeight="1">
      <c r="A71" s="38" t="s">
        <v>120</v>
      </c>
      <c r="B71" s="249">
        <v>178</v>
      </c>
      <c r="C71" s="249"/>
      <c r="D71" s="357"/>
      <c r="E71" s="256"/>
      <c r="F71" s="256"/>
      <c r="G71" s="257">
        <v>15</v>
      </c>
      <c r="H71" s="257">
        <v>33</v>
      </c>
      <c r="I71" s="257">
        <v>106</v>
      </c>
      <c r="J71" s="257">
        <v>23</v>
      </c>
      <c r="K71" s="257">
        <v>1</v>
      </c>
      <c r="L71" s="256"/>
      <c r="M71" s="256"/>
      <c r="N71" s="387"/>
      <c r="O71" s="224">
        <f>SUM(C71:N71)</f>
        <v>178</v>
      </c>
      <c r="P71" s="192">
        <f t="shared" si="26"/>
        <v>1</v>
      </c>
      <c r="Q71" s="291">
        <f>P71*100/O71</f>
        <v>0.5617977528089888</v>
      </c>
      <c r="R71" s="396">
        <v>1</v>
      </c>
      <c r="S71" s="330"/>
      <c r="T71" s="330"/>
      <c r="U71" s="330"/>
      <c r="V71" s="412"/>
      <c r="W71" s="121"/>
    </row>
    <row r="72" spans="1:23" s="2" customFormat="1" ht="17.100000000000001" customHeight="1" thickBot="1">
      <c r="A72" s="53" t="s">
        <v>122</v>
      </c>
      <c r="B72" s="26">
        <f>SUM(B69:B71)</f>
        <v>391</v>
      </c>
      <c r="C72" s="236">
        <f>SUM(C69:C71)</f>
        <v>0</v>
      </c>
      <c r="D72" s="363">
        <f t="shared" ref="D72:N72" si="27">SUM(D69:D71)</f>
        <v>0</v>
      </c>
      <c r="E72" s="363">
        <f t="shared" si="27"/>
        <v>0</v>
      </c>
      <c r="F72" s="363">
        <f t="shared" si="27"/>
        <v>4</v>
      </c>
      <c r="G72" s="363">
        <f t="shared" si="27"/>
        <v>48</v>
      </c>
      <c r="H72" s="363">
        <f t="shared" si="27"/>
        <v>77</v>
      </c>
      <c r="I72" s="363">
        <f t="shared" si="27"/>
        <v>223</v>
      </c>
      <c r="J72" s="363">
        <f t="shared" si="27"/>
        <v>34</v>
      </c>
      <c r="K72" s="363">
        <f t="shared" si="27"/>
        <v>5</v>
      </c>
      <c r="L72" s="363">
        <f t="shared" si="27"/>
        <v>0</v>
      </c>
      <c r="M72" s="363">
        <f t="shared" si="27"/>
        <v>0</v>
      </c>
      <c r="N72" s="388">
        <f t="shared" si="27"/>
        <v>0</v>
      </c>
      <c r="O72" s="230">
        <f>SUM(O69:O71)</f>
        <v>391</v>
      </c>
      <c r="P72" s="274">
        <f t="shared" si="26"/>
        <v>5</v>
      </c>
      <c r="Q72" s="300">
        <f>P72*100/O72</f>
        <v>1.2787723785166241</v>
      </c>
      <c r="R72" s="405">
        <f>SUM(R69:R71)</f>
        <v>40</v>
      </c>
      <c r="S72" s="435">
        <f t="shared" ref="S72:V72" si="28">SUM(S69:S71)</f>
        <v>0</v>
      </c>
      <c r="T72" s="435">
        <f t="shared" si="28"/>
        <v>18</v>
      </c>
      <c r="U72" s="435">
        <f t="shared" si="28"/>
        <v>1</v>
      </c>
      <c r="V72" s="429">
        <f t="shared" si="28"/>
        <v>10</v>
      </c>
      <c r="W72" s="121"/>
    </row>
    <row r="73" spans="1:23" s="2" customFormat="1" ht="20.25" customHeight="1" thickBot="1">
      <c r="A73" s="341" t="s">
        <v>18</v>
      </c>
      <c r="B73" s="342">
        <f>SUM(B15,B25,B30,B58,B61,B64,B67,B72)</f>
        <v>4159</v>
      </c>
      <c r="C73" s="342">
        <f t="shared" ref="C73:N73" si="29">SUM(C15,C25,C30,C58,C61,C64,C67,C72)</f>
        <v>8</v>
      </c>
      <c r="D73" s="364">
        <f t="shared" si="29"/>
        <v>1</v>
      </c>
      <c r="E73" s="364">
        <f t="shared" si="29"/>
        <v>7</v>
      </c>
      <c r="F73" s="364">
        <f t="shared" si="29"/>
        <v>25</v>
      </c>
      <c r="G73" s="364">
        <f t="shared" si="29"/>
        <v>273</v>
      </c>
      <c r="H73" s="364">
        <f t="shared" si="29"/>
        <v>466</v>
      </c>
      <c r="I73" s="364">
        <f t="shared" si="29"/>
        <v>2471</v>
      </c>
      <c r="J73" s="364">
        <f t="shared" si="29"/>
        <v>727</v>
      </c>
      <c r="K73" s="364">
        <f t="shared" si="29"/>
        <v>143</v>
      </c>
      <c r="L73" s="364">
        <f t="shared" si="29"/>
        <v>26</v>
      </c>
      <c r="M73" s="364">
        <f t="shared" si="29"/>
        <v>11</v>
      </c>
      <c r="N73" s="389">
        <f t="shared" si="29"/>
        <v>1</v>
      </c>
      <c r="O73" s="392">
        <f>SUM(O15,O25,O30,O58,O61,O64,O67,O72)</f>
        <v>4159</v>
      </c>
      <c r="P73" s="343">
        <f t="shared" si="26"/>
        <v>181</v>
      </c>
      <c r="Q73" s="344">
        <f>P73*100/O73</f>
        <v>4.3520076941572494</v>
      </c>
      <c r="R73" s="406">
        <f>SUM(R72,R15,R25,R30,R58,R64)</f>
        <v>368</v>
      </c>
      <c r="S73" s="436">
        <f t="shared" ref="S73:V73" si="30">SUM(S72,S15,S25,S30,S58,S64)</f>
        <v>1</v>
      </c>
      <c r="T73" s="436">
        <f t="shared" si="30"/>
        <v>252</v>
      </c>
      <c r="U73" s="436">
        <f t="shared" si="30"/>
        <v>28</v>
      </c>
      <c r="V73" s="430">
        <f t="shared" si="30"/>
        <v>88</v>
      </c>
      <c r="W73" s="125"/>
    </row>
    <row r="74" spans="1:23" s="4" customFormat="1" ht="21.95" customHeight="1">
      <c r="A74" s="4" t="s">
        <v>127</v>
      </c>
      <c r="Q74" s="297"/>
      <c r="R74" s="336"/>
      <c r="S74" s="336"/>
      <c r="T74" s="337"/>
      <c r="U74" s="336"/>
      <c r="V74" s="337"/>
    </row>
    <row r="75" spans="1:23" s="3" customFormat="1" ht="21.95" customHeight="1">
      <c r="A75" s="4" t="s">
        <v>126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97"/>
      <c r="R75" s="336"/>
      <c r="S75" s="336"/>
      <c r="T75" s="337"/>
      <c r="U75" s="336"/>
      <c r="V75" s="337"/>
      <c r="W75" s="4"/>
    </row>
    <row r="76" spans="1:23" s="3" customFormat="1" ht="21.95" customHeight="1">
      <c r="A76" s="4" t="s">
        <v>128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297"/>
      <c r="R76" s="336"/>
      <c r="S76" s="336"/>
      <c r="T76" s="337"/>
      <c r="U76" s="336"/>
      <c r="V76" s="337"/>
      <c r="W76" s="4"/>
    </row>
    <row r="77" spans="1:23" s="3" customFormat="1" ht="21.9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297"/>
      <c r="R77" s="338"/>
      <c r="S77" s="338"/>
      <c r="T77" s="337"/>
      <c r="U77" s="338"/>
      <c r="V77" s="337"/>
      <c r="W77" s="33"/>
    </row>
    <row r="78" spans="1:23" s="3" customFormat="1" ht="21.9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297"/>
      <c r="R78" s="338"/>
      <c r="S78" s="338"/>
      <c r="T78" s="337"/>
      <c r="U78" s="338"/>
      <c r="V78" s="337"/>
      <c r="W78" s="33"/>
    </row>
    <row r="79" spans="1:23" s="3" customFormat="1" ht="21.95" customHeight="1">
      <c r="A79" s="5" t="s">
        <v>35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98"/>
      <c r="R79" s="339"/>
      <c r="S79" s="339"/>
      <c r="T79" s="340"/>
      <c r="V79" s="520" t="s">
        <v>136</v>
      </c>
      <c r="W79" s="5"/>
    </row>
    <row r="80" spans="1:23" ht="21.95" customHeight="1"/>
  </sheetData>
  <mergeCells count="5">
    <mergeCell ref="R4:V6"/>
    <mergeCell ref="A4:A7"/>
    <mergeCell ref="B4:B7"/>
    <mergeCell ref="P4:Q6"/>
    <mergeCell ref="C4:O6"/>
  </mergeCells>
  <printOptions horizontalCentered="1"/>
  <pageMargins left="0.15748031496062992" right="0.15748031496062992" top="0.59055118110236227" bottom="0.35433070866141736" header="0.15748031496062992" footer="0.15748031496062992"/>
  <pageSetup paperSize="9" scale="40" orientation="portrait" r:id="rId1"/>
  <headerFooter>
    <oddFooter>&amp;L&amp;"TH SarabunPSK,Regular"&amp;8&amp;K00+000&amp;Z&amp;F&amp;R&amp;"TH SarabunPSK,Regular"&amp;16&amp;K00+000&amp;P</oddFooter>
  </headerFooter>
  <colBreaks count="1" manualBreakCount="1">
    <brk id="22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86"/>
  <sheetViews>
    <sheetView view="pageBreakPreview" zoomScaleNormal="100" zoomScaleSheetLayoutView="100" workbookViewId="0">
      <selection activeCell="E16" sqref="E16"/>
    </sheetView>
  </sheetViews>
  <sheetFormatPr defaultColWidth="9.140625" defaultRowHeight="15"/>
  <cols>
    <col min="1" max="1" width="37.85546875" style="34" customWidth="1"/>
    <col min="2" max="2" width="9.85546875" style="34" customWidth="1"/>
    <col min="3" max="3" width="8.42578125" style="34" customWidth="1"/>
    <col min="4" max="8" width="6.85546875" style="34" customWidth="1"/>
    <col min="9" max="9" width="11.85546875" style="34" customWidth="1"/>
    <col min="10" max="11" width="9.7109375" style="34" customWidth="1"/>
    <col min="12" max="12" width="20.42578125" style="34" customWidth="1"/>
    <col min="13" max="16384" width="9.140625" style="30"/>
  </cols>
  <sheetData>
    <row r="1" spans="1:12" s="126" customFormat="1" ht="25.5" customHeight="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126" customFormat="1" ht="25.5" customHeight="1">
      <c r="A2" s="1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126" customFormat="1" ht="25.5" customHeight="1" thickBot="1">
      <c r="A3" s="231" t="s">
        <v>95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.5" customHeight="1">
      <c r="A4" s="499" t="s">
        <v>0</v>
      </c>
      <c r="B4" s="502" t="s">
        <v>51</v>
      </c>
      <c r="C4" s="505" t="s">
        <v>86</v>
      </c>
      <c r="D4" s="507"/>
      <c r="E4" s="507"/>
      <c r="F4" s="507"/>
      <c r="G4" s="507"/>
      <c r="H4" s="507"/>
      <c r="I4" s="512"/>
      <c r="J4" s="493" t="s">
        <v>96</v>
      </c>
      <c r="K4" s="495"/>
      <c r="L4" s="122"/>
    </row>
    <row r="5" spans="1:12" ht="23.25" customHeight="1">
      <c r="A5" s="500"/>
      <c r="B5" s="503"/>
      <c r="C5" s="509"/>
      <c r="D5" s="511"/>
      <c r="E5" s="511"/>
      <c r="F5" s="511"/>
      <c r="G5" s="511"/>
      <c r="H5" s="511"/>
      <c r="I5" s="513"/>
      <c r="J5" s="496"/>
      <c r="K5" s="498"/>
      <c r="L5" s="122"/>
    </row>
    <row r="6" spans="1:12" ht="17.25" customHeight="1">
      <c r="A6" s="500"/>
      <c r="B6" s="503"/>
      <c r="C6" s="509"/>
      <c r="D6" s="511"/>
      <c r="E6" s="511"/>
      <c r="F6" s="511"/>
      <c r="G6" s="511"/>
      <c r="H6" s="511"/>
      <c r="I6" s="513"/>
      <c r="J6" s="496"/>
      <c r="K6" s="498"/>
      <c r="L6" s="122"/>
    </row>
    <row r="7" spans="1:12" ht="24.75" thickBot="1">
      <c r="A7" s="501"/>
      <c r="B7" s="504"/>
      <c r="C7" s="127" t="s">
        <v>52</v>
      </c>
      <c r="D7" s="112" t="s">
        <v>53</v>
      </c>
      <c r="E7" s="112" t="s">
        <v>54</v>
      </c>
      <c r="F7" s="112" t="s">
        <v>55</v>
      </c>
      <c r="G7" s="112" t="s">
        <v>56</v>
      </c>
      <c r="H7" s="86" t="s">
        <v>57</v>
      </c>
      <c r="I7" s="138" t="s">
        <v>58</v>
      </c>
      <c r="J7" s="199" t="s">
        <v>87</v>
      </c>
      <c r="K7" s="200" t="s">
        <v>88</v>
      </c>
      <c r="L7" s="122"/>
    </row>
    <row r="8" spans="1:12" s="2" customFormat="1" ht="17.100000000000001" customHeight="1">
      <c r="A8" s="50" t="s">
        <v>1</v>
      </c>
      <c r="B8" s="21"/>
      <c r="C8" s="21"/>
      <c r="D8" s="59"/>
      <c r="E8" s="59"/>
      <c r="F8" s="59"/>
      <c r="G8" s="59"/>
      <c r="H8" s="87"/>
      <c r="I8" s="139"/>
      <c r="J8" s="169"/>
      <c r="K8" s="201"/>
      <c r="L8" s="118"/>
    </row>
    <row r="9" spans="1:12" s="2" customFormat="1" ht="17.100000000000001" customHeight="1">
      <c r="A9" s="36" t="s">
        <v>2</v>
      </c>
      <c r="B9" s="22"/>
      <c r="C9" s="22"/>
      <c r="D9" s="60"/>
      <c r="E9" s="60"/>
      <c r="F9" s="60"/>
      <c r="G9" s="60"/>
      <c r="H9" s="88"/>
      <c r="I9" s="140"/>
      <c r="J9" s="170"/>
      <c r="K9" s="202"/>
      <c r="L9" s="118"/>
    </row>
    <row r="10" spans="1:12" s="2" customFormat="1" ht="17.100000000000001" customHeight="1">
      <c r="A10" s="37" t="s">
        <v>24</v>
      </c>
      <c r="B10" s="23"/>
      <c r="C10" s="23"/>
      <c r="D10" s="61"/>
      <c r="E10" s="61"/>
      <c r="F10" s="61"/>
      <c r="G10" s="61"/>
      <c r="H10" s="89"/>
      <c r="I10" s="141"/>
      <c r="J10" s="171"/>
      <c r="K10" s="203"/>
      <c r="L10" s="119"/>
    </row>
    <row r="11" spans="1:12" s="2" customFormat="1" ht="17.100000000000001" customHeight="1">
      <c r="A11" s="37" t="s">
        <v>25</v>
      </c>
      <c r="B11" s="23"/>
      <c r="C11" s="23"/>
      <c r="D11" s="61"/>
      <c r="E11" s="61"/>
      <c r="F11" s="61"/>
      <c r="G11" s="61"/>
      <c r="H11" s="89"/>
      <c r="I11" s="141"/>
      <c r="J11" s="171"/>
      <c r="K11" s="203"/>
      <c r="L11" s="119"/>
    </row>
    <row r="12" spans="1:12" s="2" customFormat="1" ht="17.100000000000001" customHeight="1">
      <c r="A12" s="38" t="s">
        <v>36</v>
      </c>
      <c r="B12" s="31"/>
      <c r="C12" s="31"/>
      <c r="D12" s="62"/>
      <c r="E12" s="62"/>
      <c r="F12" s="62"/>
      <c r="G12" s="62"/>
      <c r="H12" s="90"/>
      <c r="I12" s="142"/>
      <c r="J12" s="172"/>
      <c r="K12" s="204"/>
      <c r="L12" s="119"/>
    </row>
    <row r="13" spans="1:12" s="2" customFormat="1" ht="17.100000000000001" customHeight="1">
      <c r="A13" s="38" t="s">
        <v>37</v>
      </c>
      <c r="B13" s="31"/>
      <c r="C13" s="31"/>
      <c r="D13" s="62"/>
      <c r="E13" s="62"/>
      <c r="F13" s="62"/>
      <c r="G13" s="62"/>
      <c r="H13" s="90"/>
      <c r="I13" s="142"/>
      <c r="J13" s="172"/>
      <c r="K13" s="204"/>
      <c r="L13" s="119"/>
    </row>
    <row r="14" spans="1:12" s="2" customFormat="1" ht="17.100000000000001" customHeight="1">
      <c r="A14" s="38" t="s">
        <v>38</v>
      </c>
      <c r="B14" s="31"/>
      <c r="C14" s="31"/>
      <c r="D14" s="62"/>
      <c r="E14" s="62"/>
      <c r="F14" s="62"/>
      <c r="G14" s="62"/>
      <c r="H14" s="90"/>
      <c r="I14" s="142"/>
      <c r="J14" s="172"/>
      <c r="K14" s="204"/>
      <c r="L14" s="119"/>
    </row>
    <row r="15" spans="1:12" s="2" customFormat="1" ht="17.100000000000001" customHeight="1">
      <c r="A15" s="39" t="s">
        <v>39</v>
      </c>
      <c r="B15" s="23"/>
      <c r="C15" s="23"/>
      <c r="D15" s="61"/>
      <c r="E15" s="61"/>
      <c r="F15" s="61"/>
      <c r="G15" s="61"/>
      <c r="H15" s="89"/>
      <c r="I15" s="141"/>
      <c r="J15" s="171"/>
      <c r="K15" s="203"/>
      <c r="L15" s="119"/>
    </row>
    <row r="16" spans="1:12" s="2" customFormat="1" ht="17.100000000000001" customHeight="1">
      <c r="A16" s="40" t="s">
        <v>40</v>
      </c>
      <c r="B16" s="25"/>
      <c r="C16" s="25"/>
      <c r="D16" s="63"/>
      <c r="E16" s="63"/>
      <c r="F16" s="63"/>
      <c r="G16" s="63"/>
      <c r="H16" s="91"/>
      <c r="I16" s="143"/>
      <c r="J16" s="173"/>
      <c r="K16" s="205"/>
      <c r="L16" s="119"/>
    </row>
    <row r="17" spans="1:12" s="2" customFormat="1" ht="17.100000000000001" customHeight="1">
      <c r="A17" s="36" t="s">
        <v>41</v>
      </c>
      <c r="B17" s="25"/>
      <c r="C17" s="25"/>
      <c r="D17" s="63"/>
      <c r="E17" s="63"/>
      <c r="F17" s="63"/>
      <c r="G17" s="63"/>
      <c r="H17" s="91"/>
      <c r="I17" s="143"/>
      <c r="J17" s="173"/>
      <c r="K17" s="205"/>
      <c r="L17" s="119"/>
    </row>
    <row r="18" spans="1:12" s="2" customFormat="1" ht="17.100000000000001" customHeight="1" thickBot="1">
      <c r="A18" s="41" t="s">
        <v>3</v>
      </c>
      <c r="B18" s="24"/>
      <c r="C18" s="24"/>
      <c r="D18" s="64"/>
      <c r="E18" s="64"/>
      <c r="F18" s="64"/>
      <c r="G18" s="64"/>
      <c r="H18" s="92"/>
      <c r="I18" s="144"/>
      <c r="J18" s="174"/>
      <c r="K18" s="206"/>
      <c r="L18" s="12"/>
    </row>
    <row r="19" spans="1:12" s="2" customFormat="1" ht="17.100000000000001" customHeight="1">
      <c r="A19" s="35" t="s">
        <v>4</v>
      </c>
      <c r="B19" s="9"/>
      <c r="C19" s="9"/>
      <c r="D19" s="65"/>
      <c r="E19" s="65"/>
      <c r="F19" s="65"/>
      <c r="G19" s="65"/>
      <c r="H19" s="93"/>
      <c r="I19" s="145"/>
      <c r="J19" s="175"/>
      <c r="K19" s="207"/>
      <c r="L19" s="12"/>
    </row>
    <row r="20" spans="1:12" s="2" customFormat="1" ht="17.100000000000001" customHeight="1">
      <c r="A20" s="42" t="s">
        <v>26</v>
      </c>
      <c r="B20" s="23"/>
      <c r="C20" s="23"/>
      <c r="D20" s="61"/>
      <c r="E20" s="61"/>
      <c r="F20" s="61"/>
      <c r="G20" s="61"/>
      <c r="H20" s="89"/>
      <c r="I20" s="141"/>
      <c r="J20" s="171"/>
      <c r="K20" s="203"/>
      <c r="L20" s="119"/>
    </row>
    <row r="21" spans="1:12" s="2" customFormat="1" ht="17.100000000000001" customHeight="1">
      <c r="A21" s="43" t="s">
        <v>27</v>
      </c>
      <c r="B21" s="23"/>
      <c r="C21" s="23"/>
      <c r="D21" s="61"/>
      <c r="E21" s="61"/>
      <c r="F21" s="61"/>
      <c r="G21" s="61"/>
      <c r="H21" s="89"/>
      <c r="I21" s="141"/>
      <c r="J21" s="171"/>
      <c r="K21" s="203"/>
      <c r="L21" s="119"/>
    </row>
    <row r="22" spans="1:12" s="2" customFormat="1" ht="17.100000000000001" customHeight="1">
      <c r="A22" s="43" t="s">
        <v>28</v>
      </c>
      <c r="B22" s="23"/>
      <c r="C22" s="23"/>
      <c r="D22" s="61"/>
      <c r="E22" s="61"/>
      <c r="F22" s="61"/>
      <c r="G22" s="61"/>
      <c r="H22" s="89"/>
      <c r="I22" s="141"/>
      <c r="J22" s="171"/>
      <c r="K22" s="203"/>
      <c r="L22" s="119"/>
    </row>
    <row r="23" spans="1:12" s="2" customFormat="1" ht="17.100000000000001" customHeight="1">
      <c r="A23" s="43" t="s">
        <v>29</v>
      </c>
      <c r="B23" s="23"/>
      <c r="C23" s="23"/>
      <c r="D23" s="61"/>
      <c r="E23" s="61"/>
      <c r="F23" s="61"/>
      <c r="G23" s="61"/>
      <c r="H23" s="89"/>
      <c r="I23" s="141"/>
      <c r="J23" s="171"/>
      <c r="K23" s="203"/>
      <c r="L23" s="119"/>
    </row>
    <row r="24" spans="1:12" s="2" customFormat="1" ht="17.100000000000001" customHeight="1">
      <c r="A24" s="43" t="s">
        <v>30</v>
      </c>
      <c r="B24" s="23"/>
      <c r="C24" s="23"/>
      <c r="D24" s="61"/>
      <c r="E24" s="61"/>
      <c r="F24" s="61"/>
      <c r="G24" s="61"/>
      <c r="H24" s="89"/>
      <c r="I24" s="141"/>
      <c r="J24" s="171"/>
      <c r="K24" s="203"/>
      <c r="L24" s="119"/>
    </row>
    <row r="25" spans="1:12" s="2" customFormat="1" ht="17.100000000000001" customHeight="1">
      <c r="A25" s="44" t="s">
        <v>31</v>
      </c>
      <c r="B25" s="23"/>
      <c r="C25" s="23"/>
      <c r="D25" s="61"/>
      <c r="E25" s="61"/>
      <c r="F25" s="61"/>
      <c r="G25" s="61"/>
      <c r="H25" s="89"/>
      <c r="I25" s="141"/>
      <c r="J25" s="171"/>
      <c r="K25" s="203"/>
      <c r="L25" s="119"/>
    </row>
    <row r="26" spans="1:12" s="2" customFormat="1" ht="17.100000000000001" customHeight="1">
      <c r="A26" s="45" t="s">
        <v>22</v>
      </c>
      <c r="B26" s="55"/>
      <c r="C26" s="55"/>
      <c r="D26" s="66"/>
      <c r="E26" s="66"/>
      <c r="F26" s="66"/>
      <c r="G26" s="66"/>
      <c r="H26" s="94"/>
      <c r="I26" s="146"/>
      <c r="J26" s="176"/>
      <c r="K26" s="208"/>
      <c r="L26" s="12"/>
    </row>
    <row r="27" spans="1:12" s="2" customFormat="1" ht="17.100000000000001" customHeight="1">
      <c r="A27" s="44" t="s">
        <v>44</v>
      </c>
      <c r="B27" s="23"/>
      <c r="C27" s="23"/>
      <c r="D27" s="61"/>
      <c r="E27" s="61"/>
      <c r="F27" s="61"/>
      <c r="G27" s="61"/>
      <c r="H27" s="89"/>
      <c r="I27" s="141"/>
      <c r="J27" s="171"/>
      <c r="K27" s="203"/>
      <c r="L27" s="119"/>
    </row>
    <row r="28" spans="1:12" s="2" customFormat="1" ht="17.100000000000001" customHeight="1">
      <c r="A28" s="44" t="s">
        <v>45</v>
      </c>
      <c r="B28" s="23"/>
      <c r="C28" s="23"/>
      <c r="D28" s="61"/>
      <c r="E28" s="61"/>
      <c r="F28" s="61"/>
      <c r="G28" s="61"/>
      <c r="H28" s="89"/>
      <c r="I28" s="141"/>
      <c r="J28" s="171"/>
      <c r="K28" s="203"/>
      <c r="L28" s="119"/>
    </row>
    <row r="29" spans="1:12" s="2" customFormat="1" ht="17.100000000000001" customHeight="1">
      <c r="A29" s="44" t="s">
        <v>46</v>
      </c>
      <c r="B29" s="23"/>
      <c r="C29" s="23"/>
      <c r="D29" s="61"/>
      <c r="E29" s="61"/>
      <c r="F29" s="61"/>
      <c r="G29" s="61"/>
      <c r="H29" s="89"/>
      <c r="I29" s="141"/>
      <c r="J29" s="171"/>
      <c r="K29" s="203"/>
      <c r="L29" s="119"/>
    </row>
    <row r="30" spans="1:12" s="2" customFormat="1" ht="17.100000000000001" customHeight="1">
      <c r="A30" s="44" t="s">
        <v>47</v>
      </c>
      <c r="B30" s="23"/>
      <c r="C30" s="23"/>
      <c r="D30" s="61"/>
      <c r="E30" s="61"/>
      <c r="F30" s="61"/>
      <c r="G30" s="61"/>
      <c r="H30" s="89"/>
      <c r="I30" s="141"/>
      <c r="J30" s="171"/>
      <c r="K30" s="203"/>
      <c r="L30" s="119"/>
    </row>
    <row r="31" spans="1:12" s="2" customFormat="1" ht="17.100000000000001" customHeight="1">
      <c r="A31" s="46" t="s">
        <v>48</v>
      </c>
      <c r="B31" s="23"/>
      <c r="C31" s="23"/>
      <c r="D31" s="61"/>
      <c r="E31" s="61"/>
      <c r="F31" s="61"/>
      <c r="G31" s="61"/>
      <c r="H31" s="89"/>
      <c r="I31" s="141"/>
      <c r="J31" s="171"/>
      <c r="K31" s="203"/>
      <c r="L31" s="119"/>
    </row>
    <row r="32" spans="1:12" s="2" customFormat="1" ht="17.100000000000001" customHeight="1">
      <c r="A32" s="47" t="s">
        <v>23</v>
      </c>
      <c r="B32" s="7"/>
      <c r="C32" s="7"/>
      <c r="D32" s="67"/>
      <c r="E32" s="67"/>
      <c r="F32" s="67"/>
      <c r="G32" s="67"/>
      <c r="H32" s="95"/>
      <c r="I32" s="147"/>
      <c r="J32" s="177"/>
      <c r="K32" s="209"/>
      <c r="L32" s="12"/>
    </row>
    <row r="33" spans="1:12" s="2" customFormat="1" ht="17.100000000000001" customHeight="1" thickBot="1">
      <c r="A33" s="48" t="s">
        <v>5</v>
      </c>
      <c r="B33" s="8"/>
      <c r="C33" s="8"/>
      <c r="D33" s="68"/>
      <c r="E33" s="68"/>
      <c r="F33" s="68"/>
      <c r="G33" s="68"/>
      <c r="H33" s="20"/>
      <c r="I33" s="148"/>
      <c r="J33" s="178"/>
      <c r="K33" s="210"/>
      <c r="L33" s="12"/>
    </row>
    <row r="34" spans="1:12" s="2" customFormat="1" ht="17.100000000000001" customHeight="1">
      <c r="A34" s="35" t="s">
        <v>6</v>
      </c>
      <c r="B34" s="9"/>
      <c r="C34" s="9"/>
      <c r="D34" s="65"/>
      <c r="E34" s="65"/>
      <c r="F34" s="65"/>
      <c r="G34" s="65"/>
      <c r="H34" s="93"/>
      <c r="I34" s="145"/>
      <c r="J34" s="175"/>
      <c r="K34" s="207"/>
      <c r="L34" s="12"/>
    </row>
    <row r="35" spans="1:12" s="2" customFormat="1" ht="17.100000000000001" customHeight="1">
      <c r="A35" s="36" t="s">
        <v>7</v>
      </c>
      <c r="B35" s="10"/>
      <c r="C35" s="10"/>
      <c r="D35" s="69"/>
      <c r="E35" s="69"/>
      <c r="F35" s="69"/>
      <c r="G35" s="69"/>
      <c r="H35" s="96"/>
      <c r="I35" s="149"/>
      <c r="J35" s="179"/>
      <c r="K35" s="211"/>
      <c r="L35" s="12"/>
    </row>
    <row r="36" spans="1:12" s="2" customFormat="1" ht="17.100000000000001" customHeight="1">
      <c r="A36" s="38" t="s">
        <v>8</v>
      </c>
      <c r="B36" s="6"/>
      <c r="C36" s="6"/>
      <c r="D36" s="70"/>
      <c r="E36" s="70"/>
      <c r="F36" s="70"/>
      <c r="G36" s="70"/>
      <c r="H36" s="97"/>
      <c r="I36" s="150"/>
      <c r="J36" s="180"/>
      <c r="K36" s="212"/>
      <c r="L36" s="12"/>
    </row>
    <row r="37" spans="1:12" s="2" customFormat="1" ht="17.100000000000001" customHeight="1">
      <c r="A37" s="36" t="s">
        <v>9</v>
      </c>
      <c r="B37" s="11"/>
      <c r="C37" s="11"/>
      <c r="D37" s="71"/>
      <c r="E37" s="71"/>
      <c r="F37" s="71"/>
      <c r="G37" s="71"/>
      <c r="H37" s="98"/>
      <c r="I37" s="151"/>
      <c r="J37" s="181"/>
      <c r="K37" s="213"/>
      <c r="L37" s="12"/>
    </row>
    <row r="38" spans="1:12" s="2" customFormat="1" ht="17.100000000000001" customHeight="1" thickBot="1">
      <c r="A38" s="49" t="s">
        <v>10</v>
      </c>
      <c r="B38" s="13"/>
      <c r="C38" s="13"/>
      <c r="D38" s="72"/>
      <c r="E38" s="72"/>
      <c r="F38" s="72"/>
      <c r="G38" s="72"/>
      <c r="H38" s="99"/>
      <c r="I38" s="152"/>
      <c r="J38" s="182"/>
      <c r="K38" s="214"/>
      <c r="L38" s="123"/>
    </row>
    <row r="39" spans="1:12" s="2" customFormat="1" ht="17.100000000000001" customHeight="1">
      <c r="A39" s="35" t="s">
        <v>11</v>
      </c>
      <c r="B39" s="9"/>
      <c r="C39" s="9"/>
      <c r="D39" s="65"/>
      <c r="E39" s="65"/>
      <c r="F39" s="65"/>
      <c r="G39" s="65"/>
      <c r="H39" s="93"/>
      <c r="I39" s="145"/>
      <c r="J39" s="175"/>
      <c r="K39" s="207"/>
      <c r="L39" s="12"/>
    </row>
    <row r="40" spans="1:12" s="2" customFormat="1" ht="17.100000000000001" customHeight="1">
      <c r="A40" s="128" t="s">
        <v>43</v>
      </c>
      <c r="B40" s="54"/>
      <c r="C40" s="54"/>
      <c r="D40" s="73"/>
      <c r="E40" s="73"/>
      <c r="F40" s="73"/>
      <c r="G40" s="73"/>
      <c r="H40" s="100"/>
      <c r="I40" s="153"/>
      <c r="J40" s="183"/>
      <c r="K40" s="215"/>
      <c r="L40" s="124"/>
    </row>
    <row r="41" spans="1:12" s="2" customFormat="1" ht="17.100000000000001" customHeight="1">
      <c r="A41" s="129" t="s">
        <v>59</v>
      </c>
      <c r="B41" s="17"/>
      <c r="C41" s="17"/>
      <c r="D41" s="75"/>
      <c r="E41" s="75"/>
      <c r="F41" s="75"/>
      <c r="G41" s="75"/>
      <c r="H41" s="102"/>
      <c r="I41" s="154"/>
      <c r="J41" s="184"/>
      <c r="K41" s="216"/>
      <c r="L41" s="120"/>
    </row>
    <row r="42" spans="1:12" s="2" customFormat="1" ht="17.100000000000001" customHeight="1">
      <c r="A42" s="129" t="s">
        <v>60</v>
      </c>
      <c r="B42" s="27"/>
      <c r="C42" s="27"/>
      <c r="D42" s="74"/>
      <c r="E42" s="74"/>
      <c r="F42" s="74"/>
      <c r="G42" s="74"/>
      <c r="H42" s="101"/>
      <c r="I42" s="155"/>
      <c r="J42" s="185"/>
      <c r="K42" s="217"/>
      <c r="L42" s="121"/>
    </row>
    <row r="43" spans="1:12" s="2" customFormat="1" ht="17.100000000000001" customHeight="1">
      <c r="A43" s="129" t="s">
        <v>61</v>
      </c>
      <c r="B43" s="17"/>
      <c r="C43" s="17"/>
      <c r="D43" s="75"/>
      <c r="E43" s="75"/>
      <c r="F43" s="75"/>
      <c r="G43" s="75"/>
      <c r="H43" s="102"/>
      <c r="I43" s="154"/>
      <c r="J43" s="184"/>
      <c r="K43" s="216"/>
      <c r="L43" s="120"/>
    </row>
    <row r="44" spans="1:12" s="2" customFormat="1" ht="17.100000000000001" customHeight="1">
      <c r="A44" s="129" t="s">
        <v>62</v>
      </c>
      <c r="B44" s="16"/>
      <c r="C44" s="16"/>
      <c r="D44" s="76"/>
      <c r="E44" s="76"/>
      <c r="F44" s="76"/>
      <c r="G44" s="76"/>
      <c r="H44" s="103"/>
      <c r="I44" s="156"/>
      <c r="J44" s="186"/>
      <c r="K44" s="218"/>
      <c r="L44" s="121"/>
    </row>
    <row r="45" spans="1:12" s="2" customFormat="1" ht="17.100000000000001" customHeight="1">
      <c r="A45" s="129" t="s">
        <v>63</v>
      </c>
      <c r="B45" s="14"/>
      <c r="C45" s="14"/>
      <c r="D45" s="77"/>
      <c r="E45" s="77"/>
      <c r="F45" s="77"/>
      <c r="G45" s="77"/>
      <c r="H45" s="104"/>
      <c r="I45" s="157"/>
      <c r="J45" s="187"/>
      <c r="K45" s="219"/>
      <c r="L45" s="120"/>
    </row>
    <row r="46" spans="1:12" s="2" customFormat="1" ht="17.100000000000001" customHeight="1">
      <c r="A46" s="129" t="s">
        <v>64</v>
      </c>
      <c r="B46" s="14"/>
      <c r="C46" s="14"/>
      <c r="D46" s="77"/>
      <c r="E46" s="77"/>
      <c r="F46" s="77"/>
      <c r="G46" s="77"/>
      <c r="H46" s="104"/>
      <c r="I46" s="157"/>
      <c r="J46" s="187"/>
      <c r="K46" s="219"/>
      <c r="L46" s="120"/>
    </row>
    <row r="47" spans="1:12" s="2" customFormat="1" ht="17.100000000000001" customHeight="1">
      <c r="A47" s="130" t="s">
        <v>65</v>
      </c>
      <c r="B47" s="17"/>
      <c r="C47" s="17"/>
      <c r="D47" s="75"/>
      <c r="E47" s="75"/>
      <c r="F47" s="75"/>
      <c r="G47" s="75"/>
      <c r="H47" s="102"/>
      <c r="I47" s="154"/>
      <c r="J47" s="184"/>
      <c r="K47" s="216"/>
      <c r="L47" s="120"/>
    </row>
    <row r="48" spans="1:12" s="2" customFormat="1" ht="17.100000000000001" customHeight="1">
      <c r="A48" s="130" t="s">
        <v>66</v>
      </c>
      <c r="B48" s="14"/>
      <c r="C48" s="14"/>
      <c r="D48" s="77"/>
      <c r="E48" s="77"/>
      <c r="F48" s="77"/>
      <c r="G48" s="77"/>
      <c r="H48" s="104"/>
      <c r="I48" s="157"/>
      <c r="J48" s="187"/>
      <c r="K48" s="219"/>
      <c r="L48" s="120"/>
    </row>
    <row r="49" spans="1:12" s="2" customFormat="1" ht="17.100000000000001" customHeight="1">
      <c r="A49" s="130" t="s">
        <v>67</v>
      </c>
      <c r="B49" s="14"/>
      <c r="C49" s="14"/>
      <c r="D49" s="77"/>
      <c r="E49" s="77"/>
      <c r="F49" s="77"/>
      <c r="G49" s="77"/>
      <c r="H49" s="104"/>
      <c r="I49" s="157"/>
      <c r="J49" s="187"/>
      <c r="K49" s="219"/>
      <c r="L49" s="120"/>
    </row>
    <row r="50" spans="1:12" s="2" customFormat="1" ht="17.100000000000001" customHeight="1">
      <c r="A50" s="130" t="s">
        <v>68</v>
      </c>
      <c r="B50" s="14"/>
      <c r="C50" s="14"/>
      <c r="D50" s="77"/>
      <c r="E50" s="77"/>
      <c r="F50" s="77"/>
      <c r="G50" s="77"/>
      <c r="H50" s="104"/>
      <c r="I50" s="157"/>
      <c r="J50" s="187"/>
      <c r="K50" s="219"/>
      <c r="L50" s="120"/>
    </row>
    <row r="51" spans="1:12" s="2" customFormat="1" ht="17.100000000000001" customHeight="1">
      <c r="A51" s="129" t="s">
        <v>69</v>
      </c>
      <c r="B51" s="14"/>
      <c r="C51" s="14"/>
      <c r="D51" s="77"/>
      <c r="E51" s="77"/>
      <c r="F51" s="77"/>
      <c r="G51" s="77"/>
      <c r="H51" s="104"/>
      <c r="I51" s="157"/>
      <c r="J51" s="187"/>
      <c r="K51" s="219"/>
      <c r="L51" s="120"/>
    </row>
    <row r="52" spans="1:12" s="2" customFormat="1" ht="17.100000000000001" customHeight="1">
      <c r="A52" s="131" t="s">
        <v>70</v>
      </c>
      <c r="B52" s="14"/>
      <c r="C52" s="14"/>
      <c r="D52" s="77"/>
      <c r="E52" s="77"/>
      <c r="F52" s="77"/>
      <c r="G52" s="77"/>
      <c r="H52" s="104"/>
      <c r="I52" s="157"/>
      <c r="J52" s="187"/>
      <c r="K52" s="219"/>
      <c r="L52" s="120"/>
    </row>
    <row r="53" spans="1:12" s="2" customFormat="1" ht="17.100000000000001" customHeight="1">
      <c r="A53" s="129" t="s">
        <v>71</v>
      </c>
      <c r="B53" s="14"/>
      <c r="C53" s="14"/>
      <c r="D53" s="77"/>
      <c r="E53" s="77"/>
      <c r="F53" s="77"/>
      <c r="G53" s="77"/>
      <c r="H53" s="104"/>
      <c r="I53" s="157"/>
      <c r="J53" s="187"/>
      <c r="K53" s="219"/>
      <c r="L53" s="120"/>
    </row>
    <row r="54" spans="1:12" s="2" customFormat="1" ht="17.100000000000001" customHeight="1">
      <c r="A54" s="132" t="s">
        <v>72</v>
      </c>
      <c r="B54" s="16"/>
      <c r="C54" s="16"/>
      <c r="D54" s="76"/>
      <c r="E54" s="76"/>
      <c r="F54" s="76"/>
      <c r="G54" s="76"/>
      <c r="H54" s="103"/>
      <c r="I54" s="156"/>
      <c r="J54" s="186"/>
      <c r="K54" s="218"/>
      <c r="L54" s="121"/>
    </row>
    <row r="55" spans="1:12" s="2" customFormat="1" ht="17.100000000000001" customHeight="1">
      <c r="A55" s="129" t="s">
        <v>73</v>
      </c>
      <c r="B55" s="14"/>
      <c r="C55" s="14"/>
      <c r="D55" s="77"/>
      <c r="E55" s="77"/>
      <c r="F55" s="77"/>
      <c r="G55" s="77"/>
      <c r="H55" s="104"/>
      <c r="I55" s="157"/>
      <c r="J55" s="187"/>
      <c r="K55" s="219"/>
      <c r="L55" s="120"/>
    </row>
    <row r="56" spans="1:12" s="2" customFormat="1" ht="17.100000000000001" customHeight="1">
      <c r="A56" s="131" t="s">
        <v>74</v>
      </c>
      <c r="B56" s="14"/>
      <c r="C56" s="14"/>
      <c r="D56" s="77"/>
      <c r="E56" s="77"/>
      <c r="F56" s="77"/>
      <c r="G56" s="77"/>
      <c r="H56" s="104"/>
      <c r="I56" s="157"/>
      <c r="J56" s="187"/>
      <c r="K56" s="219"/>
      <c r="L56" s="120"/>
    </row>
    <row r="57" spans="1:12" s="2" customFormat="1" ht="17.100000000000001" customHeight="1">
      <c r="A57" s="129" t="s">
        <v>75</v>
      </c>
      <c r="B57" s="115"/>
      <c r="C57" s="115"/>
      <c r="D57" s="116"/>
      <c r="E57" s="116"/>
      <c r="F57" s="116"/>
      <c r="G57" s="116"/>
      <c r="H57" s="117"/>
      <c r="I57" s="158"/>
      <c r="J57" s="188"/>
      <c r="K57" s="220"/>
      <c r="L57" s="120"/>
    </row>
    <row r="58" spans="1:12" s="2" customFormat="1" ht="17.100000000000001" customHeight="1">
      <c r="A58" s="129" t="s">
        <v>76</v>
      </c>
      <c r="B58" s="19"/>
      <c r="C58" s="19"/>
      <c r="D58" s="113"/>
      <c r="E58" s="113"/>
      <c r="F58" s="113"/>
      <c r="G58" s="113"/>
      <c r="H58" s="114"/>
      <c r="I58" s="159"/>
      <c r="J58" s="189"/>
      <c r="K58" s="221"/>
      <c r="L58" s="120"/>
    </row>
    <row r="59" spans="1:12" s="2" customFormat="1" ht="17.100000000000001" customHeight="1">
      <c r="A59" s="129" t="s">
        <v>77</v>
      </c>
      <c r="B59" s="16"/>
      <c r="C59" s="16"/>
      <c r="D59" s="76"/>
      <c r="E59" s="76"/>
      <c r="F59" s="76"/>
      <c r="G59" s="76"/>
      <c r="H59" s="103"/>
      <c r="I59" s="156"/>
      <c r="J59" s="186"/>
      <c r="K59" s="218"/>
      <c r="L59" s="121"/>
    </row>
    <row r="60" spans="1:12" s="2" customFormat="1" ht="17.100000000000001" customHeight="1">
      <c r="A60" s="132" t="s">
        <v>78</v>
      </c>
      <c r="B60" s="16"/>
      <c r="C60" s="16"/>
      <c r="D60" s="76"/>
      <c r="E60" s="76"/>
      <c r="F60" s="76"/>
      <c r="G60" s="76"/>
      <c r="H60" s="103"/>
      <c r="I60" s="156"/>
      <c r="J60" s="186"/>
      <c r="K60" s="218"/>
      <c r="L60" s="121"/>
    </row>
    <row r="61" spans="1:12" s="2" customFormat="1" ht="17.100000000000001" customHeight="1">
      <c r="A61" s="133" t="s">
        <v>79</v>
      </c>
      <c r="B61" s="6"/>
      <c r="C61" s="6"/>
      <c r="D61" s="70"/>
      <c r="E61" s="70"/>
      <c r="F61" s="70"/>
      <c r="G61" s="70"/>
      <c r="H61" s="97"/>
      <c r="I61" s="150"/>
      <c r="J61" s="180"/>
      <c r="K61" s="212"/>
      <c r="L61" s="12"/>
    </row>
    <row r="62" spans="1:12" s="2" customFormat="1" ht="17.100000000000001" customHeight="1">
      <c r="A62" s="134" t="s">
        <v>50</v>
      </c>
      <c r="B62" s="6"/>
      <c r="C62" s="6"/>
      <c r="D62" s="70"/>
      <c r="E62" s="70"/>
      <c r="F62" s="70"/>
      <c r="G62" s="70"/>
      <c r="H62" s="97"/>
      <c r="I62" s="150"/>
      <c r="J62" s="180"/>
      <c r="K62" s="212"/>
      <c r="L62" s="12"/>
    </row>
    <row r="63" spans="1:12" s="2" customFormat="1" ht="17.100000000000001" customHeight="1">
      <c r="A63" s="134" t="s">
        <v>80</v>
      </c>
      <c r="B63" s="6"/>
      <c r="C63" s="6"/>
      <c r="D63" s="70"/>
      <c r="E63" s="70"/>
      <c r="F63" s="70"/>
      <c r="G63" s="70"/>
      <c r="H63" s="97"/>
      <c r="I63" s="150"/>
      <c r="J63" s="180"/>
      <c r="K63" s="212"/>
      <c r="L63" s="12"/>
    </row>
    <row r="64" spans="1:12" s="2" customFormat="1" ht="17.100000000000001" customHeight="1">
      <c r="A64" s="134" t="s">
        <v>81</v>
      </c>
      <c r="B64" s="6"/>
      <c r="C64" s="6"/>
      <c r="D64" s="70"/>
      <c r="E64" s="70"/>
      <c r="F64" s="70"/>
      <c r="G64" s="70"/>
      <c r="H64" s="97"/>
      <c r="I64" s="150"/>
      <c r="J64" s="180"/>
      <c r="K64" s="212"/>
      <c r="L64" s="12"/>
    </row>
    <row r="65" spans="1:12" s="2" customFormat="1" ht="17.100000000000001" customHeight="1" thickBot="1">
      <c r="A65" s="41" t="s">
        <v>12</v>
      </c>
      <c r="B65" s="28"/>
      <c r="C65" s="28"/>
      <c r="D65" s="78"/>
      <c r="E65" s="78"/>
      <c r="F65" s="78"/>
      <c r="G65" s="78"/>
      <c r="H65" s="105"/>
      <c r="I65" s="160"/>
      <c r="J65" s="190"/>
      <c r="K65" s="222"/>
      <c r="L65" s="125"/>
    </row>
    <row r="66" spans="1:12" s="2" customFormat="1" ht="17.100000000000001" customHeight="1">
      <c r="A66" s="50" t="s">
        <v>13</v>
      </c>
      <c r="B66" s="15"/>
      <c r="C66" s="15"/>
      <c r="D66" s="79"/>
      <c r="E66" s="79"/>
      <c r="F66" s="79"/>
      <c r="G66" s="79"/>
      <c r="H66" s="106"/>
      <c r="I66" s="161"/>
      <c r="J66" s="191"/>
      <c r="K66" s="223"/>
      <c r="L66" s="12"/>
    </row>
    <row r="67" spans="1:12" s="2" customFormat="1" ht="17.100000000000001" customHeight="1">
      <c r="A67" s="36" t="s">
        <v>83</v>
      </c>
      <c r="B67" s="18"/>
      <c r="C67" s="18"/>
      <c r="D67" s="80"/>
      <c r="E67" s="80"/>
      <c r="F67" s="80"/>
      <c r="G67" s="80"/>
      <c r="H67" s="107"/>
      <c r="I67" s="162"/>
      <c r="J67" s="192"/>
      <c r="K67" s="224"/>
      <c r="L67" s="121"/>
    </row>
    <row r="68" spans="1:12" s="2" customFormat="1" ht="17.100000000000001" customHeight="1" thickBot="1">
      <c r="A68" s="41" t="s">
        <v>14</v>
      </c>
      <c r="B68" s="8"/>
      <c r="C68" s="8"/>
      <c r="D68" s="68"/>
      <c r="E68" s="68"/>
      <c r="F68" s="68"/>
      <c r="G68" s="68"/>
      <c r="H68" s="20"/>
      <c r="I68" s="148"/>
      <c r="J68" s="178"/>
      <c r="K68" s="210"/>
      <c r="L68" s="12"/>
    </row>
    <row r="69" spans="1:12" s="2" customFormat="1" ht="17.100000000000001" customHeight="1">
      <c r="A69" s="50" t="s">
        <v>15</v>
      </c>
      <c r="B69" s="32"/>
      <c r="C69" s="32"/>
      <c r="D69" s="81"/>
      <c r="E69" s="81"/>
      <c r="F69" s="81"/>
      <c r="G69" s="81"/>
      <c r="H69" s="108"/>
      <c r="I69" s="163"/>
      <c r="J69" s="193"/>
      <c r="K69" s="225"/>
      <c r="L69" s="12"/>
    </row>
    <row r="70" spans="1:12" s="2" customFormat="1" ht="17.100000000000001" customHeight="1">
      <c r="A70" s="52" t="s">
        <v>16</v>
      </c>
      <c r="B70" s="56"/>
      <c r="C70" s="56"/>
      <c r="D70" s="82"/>
      <c r="E70" s="82"/>
      <c r="F70" s="82"/>
      <c r="G70" s="82"/>
      <c r="H70" s="109"/>
      <c r="I70" s="164"/>
      <c r="J70" s="194"/>
      <c r="K70" s="226"/>
      <c r="L70" s="119"/>
    </row>
    <row r="71" spans="1:12" s="2" customFormat="1" ht="20.25" customHeight="1" thickBot="1">
      <c r="A71" s="41" t="s">
        <v>17</v>
      </c>
      <c r="B71" s="57"/>
      <c r="C71" s="57"/>
      <c r="D71" s="83"/>
      <c r="E71" s="83"/>
      <c r="F71" s="83"/>
      <c r="G71" s="83"/>
      <c r="H71" s="29"/>
      <c r="I71" s="165"/>
      <c r="J71" s="195"/>
      <c r="K71" s="227"/>
      <c r="L71" s="119"/>
    </row>
    <row r="72" spans="1:12" s="2" customFormat="1" ht="20.25" customHeight="1">
      <c r="A72" s="50" t="s">
        <v>19</v>
      </c>
      <c r="B72" s="32"/>
      <c r="C72" s="32"/>
      <c r="D72" s="81"/>
      <c r="E72" s="81"/>
      <c r="F72" s="81"/>
      <c r="G72" s="81"/>
      <c r="H72" s="108"/>
      <c r="I72" s="163"/>
      <c r="J72" s="193"/>
      <c r="K72" s="225"/>
      <c r="L72" s="12"/>
    </row>
    <row r="73" spans="1:12" s="2" customFormat="1" ht="20.25" customHeight="1">
      <c r="A73" s="52" t="s">
        <v>20</v>
      </c>
      <c r="B73" s="58"/>
      <c r="C73" s="58"/>
      <c r="D73" s="84"/>
      <c r="E73" s="84"/>
      <c r="F73" s="84"/>
      <c r="G73" s="84"/>
      <c r="H73" s="110"/>
      <c r="I73" s="166"/>
      <c r="J73" s="196"/>
      <c r="K73" s="228"/>
      <c r="L73" s="119"/>
    </row>
    <row r="74" spans="1:12" s="2" customFormat="1" ht="20.25" customHeight="1" thickBot="1">
      <c r="A74" s="53" t="s">
        <v>21</v>
      </c>
      <c r="B74" s="135"/>
      <c r="C74" s="135"/>
      <c r="D74" s="136"/>
      <c r="E74" s="136"/>
      <c r="F74" s="136"/>
      <c r="G74" s="136"/>
      <c r="H74" s="137"/>
      <c r="I74" s="167"/>
      <c r="J74" s="197"/>
      <c r="K74" s="229"/>
      <c r="L74" s="119"/>
    </row>
    <row r="75" spans="1:12" s="2" customFormat="1" ht="20.25" customHeight="1">
      <c r="A75" s="35" t="s">
        <v>82</v>
      </c>
      <c r="B75" s="9"/>
      <c r="C75" s="9"/>
      <c r="D75" s="65"/>
      <c r="E75" s="65"/>
      <c r="F75" s="65"/>
      <c r="G75" s="65"/>
      <c r="H75" s="93"/>
      <c r="I75" s="145"/>
      <c r="J75" s="175"/>
      <c r="K75" s="207"/>
      <c r="L75" s="12"/>
    </row>
    <row r="76" spans="1:12" s="2" customFormat="1" ht="17.100000000000001" customHeight="1">
      <c r="A76" s="51" t="s">
        <v>49</v>
      </c>
      <c r="B76" s="18"/>
      <c r="C76" s="18"/>
      <c r="D76" s="80"/>
      <c r="E76" s="80"/>
      <c r="F76" s="80"/>
      <c r="G76" s="80"/>
      <c r="H76" s="107"/>
      <c r="I76" s="162"/>
      <c r="J76" s="192"/>
      <c r="K76" s="224"/>
      <c r="L76" s="121"/>
    </row>
    <row r="77" spans="1:12" s="2" customFormat="1" ht="17.100000000000001" customHeight="1">
      <c r="A77" s="37" t="s">
        <v>84</v>
      </c>
      <c r="B77" s="18"/>
      <c r="C77" s="18"/>
      <c r="D77" s="80"/>
      <c r="E77" s="80"/>
      <c r="F77" s="80"/>
      <c r="G77" s="80"/>
      <c r="H77" s="107"/>
      <c r="I77" s="162"/>
      <c r="J77" s="192"/>
      <c r="K77" s="224"/>
      <c r="L77" s="121"/>
    </row>
    <row r="78" spans="1:12" s="2" customFormat="1" ht="17.100000000000001" customHeight="1">
      <c r="A78" s="38" t="s">
        <v>85</v>
      </c>
      <c r="B78" s="16"/>
      <c r="C78" s="16"/>
      <c r="D78" s="76"/>
      <c r="E78" s="76"/>
      <c r="F78" s="76"/>
      <c r="G78" s="76"/>
      <c r="H78" s="103"/>
      <c r="I78" s="156"/>
      <c r="J78" s="186"/>
      <c r="K78" s="218"/>
      <c r="L78" s="121"/>
    </row>
    <row r="79" spans="1:12" s="2" customFormat="1" ht="20.25" customHeight="1" thickBot="1">
      <c r="A79" s="41" t="s">
        <v>18</v>
      </c>
      <c r="B79" s="26"/>
      <c r="C79" s="26"/>
      <c r="D79" s="85"/>
      <c r="E79" s="85"/>
      <c r="F79" s="85"/>
      <c r="G79" s="85"/>
      <c r="H79" s="111"/>
      <c r="I79" s="168"/>
      <c r="J79" s="198"/>
      <c r="K79" s="230"/>
      <c r="L79" s="125"/>
    </row>
    <row r="80" spans="1:12" s="4" customFormat="1" ht="21.95" customHeight="1">
      <c r="A80" s="4" t="s">
        <v>89</v>
      </c>
    </row>
    <row r="81" spans="1:12" s="3" customFormat="1" ht="21.95" customHeight="1">
      <c r="A81" s="4" t="s">
        <v>32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s="3" customFormat="1" ht="21.95" customHeigh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s="3" customFormat="1" ht="21.95" customHeight="1">
      <c r="A83" s="33" t="s">
        <v>34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1:12" s="3" customFormat="1" ht="21.95" customHeight="1">
      <c r="A84" s="33" t="s">
        <v>42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1:12" s="3" customFormat="1" ht="21.95" customHeight="1">
      <c r="A85" s="5" t="s">
        <v>35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1.95" customHeight="1"/>
  </sheetData>
  <mergeCells count="4">
    <mergeCell ref="A4:A7"/>
    <mergeCell ref="B4:B7"/>
    <mergeCell ref="C4:I6"/>
    <mergeCell ref="J4:K6"/>
  </mergeCells>
  <printOptions horizontalCentered="1"/>
  <pageMargins left="0.15748031496062992" right="0.15748031496062992" top="0.59055118110236227" bottom="0.35433070866141736" header="0.15748031496062992" footer="0.15748031496062992"/>
  <pageSetup paperSize="9" scale="71" orientation="portrait" r:id="rId1"/>
  <headerFooter>
    <oddFooter>&amp;L&amp;"TH SarabunPSK,Regular"&amp;8&amp;K00+000&amp;Z&amp;F&amp;R&amp;"TH SarabunPSK,Regular"&amp;16&amp;K00+000&amp;P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AUN-8.3-1.1 รุ่น60</vt:lpstr>
      <vt:lpstr>AUN-8.3-1.2 รุ่น60-ยังไม่ข้อมูล</vt:lpstr>
      <vt:lpstr>'AUN-8.3-1.1 รุ่น60'!Print_Area</vt:lpstr>
      <vt:lpstr>'AUN-8.3-1.2 รุ่น60-ยังไม่ข้อมูล'!Print_Area</vt:lpstr>
      <vt:lpstr>'AUN-8.3-1.1 รุ่น60'!Print_Titles</vt:lpstr>
      <vt:lpstr>'AUN-8.3-1.2 รุ่น60-ยังไม่ข้อมูล'!Print_Titles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CCS</cp:lastModifiedBy>
  <cp:lastPrinted>2018-08-02T05:02:25Z</cp:lastPrinted>
  <dcterms:created xsi:type="dcterms:W3CDTF">2016-04-06T13:08:10Z</dcterms:created>
  <dcterms:modified xsi:type="dcterms:W3CDTF">2018-08-27T14:10:58Z</dcterms:modified>
</cp:coreProperties>
</file>