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CS\Desktop\ฝ่ายรับนักศึกษา\"/>
    </mc:Choice>
  </mc:AlternateContent>
  <bookViews>
    <workbookView xWindow="0" yWindow="0" windowWidth="28800" windowHeight="12000" tabRatio="490"/>
  </bookViews>
  <sheets>
    <sheet name="ปี2560" sheetId="25" r:id="rId1"/>
    <sheet name="Sheet1" sheetId="26" r:id="rId2"/>
  </sheets>
  <definedNames>
    <definedName name="b" localSheetId="0">#REF!</definedName>
    <definedName name="b">#REF!</definedName>
    <definedName name="_xlnm.Print_Area" localSheetId="0">ปี2560!$A$1:$S$45</definedName>
    <definedName name="_xlnm.Print_Titles" localSheetId="0">ปี2560!$1:$5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25" l="1"/>
  <c r="K39" i="25"/>
  <c r="K38" i="25"/>
  <c r="K37" i="25"/>
  <c r="K20" i="25"/>
  <c r="K23" i="25"/>
  <c r="R44" i="25" l="1"/>
  <c r="R43" i="25"/>
  <c r="R40" i="25"/>
  <c r="R29" i="25"/>
  <c r="R42" i="25"/>
  <c r="R39" i="25"/>
  <c r="R38" i="25"/>
  <c r="R37" i="25"/>
  <c r="R36" i="25"/>
  <c r="R35" i="25"/>
  <c r="R34" i="25"/>
  <c r="R33" i="25"/>
  <c r="R32" i="25"/>
  <c r="R31" i="25"/>
  <c r="R28" i="25"/>
  <c r="R27" i="25"/>
  <c r="R26" i="25"/>
  <c r="R25" i="25"/>
  <c r="R19" i="25"/>
  <c r="K43" i="25"/>
  <c r="K44" i="25"/>
  <c r="K29" i="25"/>
  <c r="K17" i="25"/>
  <c r="K42" i="25"/>
  <c r="K36" i="25"/>
  <c r="K35" i="25"/>
  <c r="K34" i="25"/>
  <c r="K33" i="25"/>
  <c r="K32" i="25"/>
  <c r="K31" i="25"/>
  <c r="K28" i="25"/>
  <c r="K27" i="25"/>
  <c r="K26" i="25"/>
  <c r="K25" i="25"/>
  <c r="R21" i="25"/>
  <c r="R20" i="25"/>
  <c r="Q44" i="25"/>
  <c r="P44" i="25"/>
  <c r="Q43" i="25"/>
  <c r="P43" i="25"/>
  <c r="P42" i="25"/>
  <c r="Q40" i="25"/>
  <c r="P40" i="25"/>
  <c r="P39" i="25"/>
  <c r="P38" i="25"/>
  <c r="P37" i="25"/>
  <c r="P36" i="25"/>
  <c r="P35" i="25"/>
  <c r="P34" i="25"/>
  <c r="P33" i="25"/>
  <c r="P32" i="25"/>
  <c r="P31" i="25"/>
  <c r="Q29" i="25"/>
  <c r="P29" i="25"/>
  <c r="P28" i="25"/>
  <c r="P27" i="25"/>
  <c r="P26" i="25"/>
  <c r="P25" i="25"/>
  <c r="Q23" i="25"/>
  <c r="P23" i="25"/>
  <c r="P20" i="25"/>
  <c r="P21" i="25"/>
  <c r="P19" i="25"/>
  <c r="R23" i="25"/>
  <c r="P17" i="25"/>
  <c r="R17" i="25"/>
  <c r="K21" i="25"/>
  <c r="K19" i="25"/>
  <c r="P8" i="25"/>
  <c r="P9" i="25"/>
  <c r="R9" i="25" s="1"/>
  <c r="P10" i="25"/>
  <c r="R10" i="25" s="1"/>
  <c r="P11" i="25"/>
  <c r="R11" i="25" s="1"/>
  <c r="P12" i="25"/>
  <c r="R12" i="25" s="1"/>
  <c r="P14" i="25"/>
  <c r="R14" i="25" s="1"/>
  <c r="P16" i="25"/>
  <c r="R16" i="25" s="1"/>
  <c r="R8" i="25"/>
  <c r="P7" i="25"/>
  <c r="R7" i="25" s="1"/>
  <c r="K8" i="25"/>
  <c r="K9" i="25"/>
  <c r="K10" i="25"/>
  <c r="K11" i="25"/>
  <c r="K12" i="25"/>
  <c r="K14" i="25"/>
  <c r="K16" i="25"/>
  <c r="K7" i="25"/>
  <c r="M43" i="25" l="1"/>
  <c r="O40" i="25"/>
  <c r="O44" i="25" s="1"/>
  <c r="N40" i="25"/>
  <c r="N44" i="25" s="1"/>
  <c r="M40" i="25"/>
  <c r="M44" i="25" s="1"/>
  <c r="O29" i="25"/>
  <c r="N29" i="25"/>
  <c r="M29" i="25"/>
  <c r="O23" i="25"/>
  <c r="N23" i="25"/>
  <c r="M23" i="25"/>
  <c r="Q17" i="25"/>
  <c r="O17" i="25"/>
  <c r="N17" i="25"/>
  <c r="M17" i="25"/>
  <c r="H44" i="25" l="1"/>
  <c r="H23" i="25"/>
  <c r="G23" i="25"/>
  <c r="H40" i="25"/>
  <c r="G40" i="25"/>
  <c r="G44" i="25" s="1"/>
  <c r="D43" i="25"/>
  <c r="C43" i="25"/>
  <c r="D40" i="25"/>
  <c r="D29" i="25" l="1"/>
  <c r="D23" i="25"/>
  <c r="C40" i="25"/>
  <c r="C29" i="25"/>
  <c r="C23" i="25"/>
  <c r="D44" i="25" l="1"/>
  <c r="D17" i="25"/>
  <c r="C17" i="25"/>
  <c r="C44" i="25" s="1"/>
  <c r="B43" i="25" l="1"/>
  <c r="B44" i="25" s="1"/>
  <c r="B40" i="25"/>
  <c r="B23" i="25"/>
  <c r="B29" i="25"/>
  <c r="B17" i="25"/>
</calcChain>
</file>

<file path=xl/sharedStrings.xml><?xml version="1.0" encoding="utf-8"?>
<sst xmlns="http://schemas.openxmlformats.org/spreadsheetml/2006/main" count="139" uniqueCount="63">
  <si>
    <t>สำนักวิชา/หลักสูตร</t>
  </si>
  <si>
    <t>1. วิทยาศาสตร์</t>
  </si>
  <si>
    <t>1) คณิตศาสตร์ประยุกต์</t>
  </si>
  <si>
    <t>2) ฟิสิกส์</t>
  </si>
  <si>
    <t>3) ฟิสิกส์ประยุกต์</t>
  </si>
  <si>
    <t>4) เคมี</t>
  </si>
  <si>
    <t>5) ชีววิทยาสิ่งแวดล้อม</t>
  </si>
  <si>
    <t>6) ชีวเคมี</t>
  </si>
  <si>
    <t>7) เทคโนโลยีเลเซอร์</t>
  </si>
  <si>
    <t>8) จุลชีววิทยา</t>
  </si>
  <si>
    <t>9) ภูมิสารสนเทศ</t>
  </si>
  <si>
    <t>10) ชีวเวชศาสตร์</t>
  </si>
  <si>
    <t>รวมสำนักวิชาวิทยาศาสตร์</t>
  </si>
  <si>
    <t xml:space="preserve">2. เทคโนโลยีสังคม  </t>
  </si>
  <si>
    <t xml:space="preserve">1) วิทยาการสารสนเทศ </t>
  </si>
  <si>
    <t>2) การจัดการ</t>
  </si>
  <si>
    <t>3) ภาษาอังกฤษศึกษา</t>
  </si>
  <si>
    <t>4) สหกิจศึกษา</t>
  </si>
  <si>
    <t>รวมสำนักวิชาเทคโนโลยีสังคม</t>
  </si>
  <si>
    <t>3. เทคโนโลยีการเกษตร</t>
  </si>
  <si>
    <t>1) พืชศาสตร์</t>
  </si>
  <si>
    <t>2) เทคโนโลยีการผลิตสัตว์</t>
  </si>
  <si>
    <t>3) เทคโนโลยีอาหาร</t>
  </si>
  <si>
    <t>4) เทคโนโลยีชีวภาพ</t>
  </si>
  <si>
    <t>รวมสำนักวิชาเทคโนโลยีการเกษตร</t>
  </si>
  <si>
    <t>4. วิศวกรรมศาสตร์</t>
  </si>
  <si>
    <t>รวมสำนักวิชาวิศวกรรมศาสตร์</t>
  </si>
  <si>
    <t xml:space="preserve"> ภาพรวมระดับปริญญาโท</t>
  </si>
  <si>
    <t>1) มลพิษสิ่งแวดล้อมและความปลอดภัย</t>
  </si>
  <si>
    <t xml:space="preserve">จำนวนผู้สมัคร </t>
  </si>
  <si>
    <t>จำนวน</t>
  </si>
  <si>
    <t>ร้อยละ</t>
  </si>
  <si>
    <t xml:space="preserve">จำนวน
ผู้มีสิทธิเข้าศึกษา </t>
  </si>
  <si>
    <t>ระดับปริญญาโท (แผน ก)</t>
  </si>
  <si>
    <t>ระดับปริญญาโท (แผน ข)</t>
  </si>
  <si>
    <t>จำนวน
ที่ประกาศรับ
ตามแผน *</t>
  </si>
  <si>
    <t>1) วิศวกรรมวัสดุ</t>
  </si>
  <si>
    <t>2) วิศวกรรมไฟฟ้า</t>
  </si>
  <si>
    <t>5) วิศวกรรมโทรคมนาคมและคอมพิวเตอร์</t>
  </si>
  <si>
    <t>3) วิศวกรรมเครื่องกลและระบบกระบวนการ</t>
  </si>
  <si>
    <t>4) วิศวกรรมโยธา ขนส่ง และทรัพยากรธรณี</t>
  </si>
  <si>
    <t>6) วิศวกรรมระบบอุตสาหกรรมและสิ่งแวดล้อม</t>
  </si>
  <si>
    <t>7) วิศวกรรมเมคคาทรอนิกส์</t>
  </si>
  <si>
    <t>8) วิศวกรรมการจัดการพลังงาน</t>
  </si>
  <si>
    <t>9) การบริหารงานก่อสร้างและสาธารณูปโภค</t>
  </si>
  <si>
    <r>
      <rPr>
        <b/>
        <u/>
        <sz val="16"/>
        <color theme="1"/>
        <rFont val="TH SarabunPSK"/>
        <family val="2"/>
      </rPr>
      <t>หมายเหตุ</t>
    </r>
    <r>
      <rPr>
        <b/>
        <sz val="16"/>
        <color theme="1"/>
        <rFont val="TH SarabunPSK"/>
        <family val="2"/>
      </rPr>
      <t xml:space="preserve">  :  * จำนวนที่ประกาศรับตามแผนเป็น</t>
    </r>
    <r>
      <rPr>
        <b/>
        <u/>
        <sz val="16"/>
        <color theme="1"/>
        <rFont val="TH SarabunPSK"/>
        <family val="2"/>
      </rPr>
      <t>จำนวนนักศึกษารวม</t>
    </r>
    <r>
      <rPr>
        <b/>
        <sz val="16"/>
        <color theme="1"/>
        <rFont val="TH SarabunPSK"/>
        <family val="2"/>
      </rPr>
      <t xml:space="preserve"> ไม่ได้มีการแยกรับตามแผนการศึกษา (แผน ก, แผน ข)</t>
    </r>
  </si>
  <si>
    <t>นักศึกษา</t>
  </si>
  <si>
    <t>มทส.</t>
  </si>
  <si>
    <t>สถาบันต่างประเทศ</t>
  </si>
  <si>
    <t>สถาบันในประเทศ</t>
  </si>
  <si>
    <t>5. สาธารณสุขศาสตร์</t>
  </si>
  <si>
    <t>รวมสำนักวิชาสาธารณสุขศาสตร์</t>
  </si>
  <si>
    <r>
      <t xml:space="preserve">จำนวนสถาบันที่จบของผู้สมัคร 
</t>
    </r>
    <r>
      <rPr>
        <b/>
        <sz val="12"/>
        <color rgb="FF0000FF"/>
        <rFont val="TH SarabunPSK"/>
        <family val="2"/>
      </rPr>
      <t>(โปรดแนบรายชื่อสถาบัน จำแนกตามหลักสูตรและสถาบันในประเทศ/ต่างประเทศ)</t>
    </r>
  </si>
  <si>
    <t>จำนวนผู้สมัครทั้งหมด</t>
  </si>
  <si>
    <t>จำนวนผู้สมัครที่มาจากสถาบันอื่น :
 ผู้สมัครทั้งหมด</t>
  </si>
  <si>
    <t>สถาบันอื่น</t>
  </si>
  <si>
    <t>: 1</t>
  </si>
  <si>
    <r>
      <t xml:space="preserve">ตารางที่ AUN-QA 8.1-4 การรับเข้าของนักศึกษาหลักสูตรระดับปริญญาโท (แผน ก และแผน ข) </t>
    </r>
    <r>
      <rPr>
        <b/>
        <sz val="18"/>
        <color rgb="FF0000FF"/>
        <rFont val="TH SarabunPSK"/>
        <family val="2"/>
      </rPr>
      <t>และผู้สมัครที่มาจากสถาบันอื่น</t>
    </r>
    <r>
      <rPr>
        <b/>
        <sz val="18"/>
        <color theme="1"/>
        <rFont val="TH SarabunPSK"/>
        <family val="2"/>
      </rPr>
      <t xml:space="preserve"> ปีการศึกษา 2560</t>
    </r>
  </si>
  <si>
    <t xml:space="preserve"> -</t>
  </si>
  <si>
    <t>จำนวนผู้สมัคร : จำนวนที่ประกาศรับตามแผน</t>
  </si>
  <si>
    <t>-</t>
  </si>
  <si>
    <t>รวมสถาบันอื่น</t>
  </si>
  <si>
    <t>ข้อมูลการพิจารณาเกณฑ์การยกระดับหลักสูตร (2.2) ด้านความนิยม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</si>
</sst>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;\-"/>
  </numFmts>
  <fonts count="21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5"/>
      <name val="CordiaUPC"/>
      <family val="1"/>
      <charset val="66"/>
    </font>
    <font>
      <b/>
      <sz val="15"/>
      <color theme="1"/>
      <name val="TH SarabunPSK"/>
      <family val="2"/>
    </font>
    <font>
      <b/>
      <sz val="14"/>
      <color theme="1"/>
      <name val="TH SarabunPSK"/>
      <family val="2"/>
    </font>
    <font>
      <b/>
      <sz val="13"/>
      <color theme="1"/>
      <name val="TH SarabunPSK"/>
      <family val="2"/>
    </font>
    <font>
      <b/>
      <sz val="18"/>
      <color theme="1"/>
      <name val="TH SarabunPSK"/>
      <family val="2"/>
    </font>
    <font>
      <b/>
      <sz val="11"/>
      <color theme="1"/>
      <name val="Calibri"/>
      <family val="2"/>
      <charset val="222"/>
      <scheme val="minor"/>
    </font>
    <font>
      <b/>
      <u/>
      <sz val="16"/>
      <color theme="1"/>
      <name val="TH SarabunPSK"/>
      <family val="2"/>
    </font>
    <font>
      <b/>
      <sz val="13"/>
      <color rgb="FF0000FF"/>
      <name val="TH SarabunPSK"/>
      <family val="2"/>
    </font>
    <font>
      <b/>
      <sz val="12"/>
      <color rgb="FF0000FF"/>
      <name val="TH SarabunPSK"/>
      <family val="2"/>
    </font>
    <font>
      <b/>
      <sz val="12"/>
      <color rgb="FFFF0000"/>
      <name val="TH SarabunPSK"/>
      <family val="2"/>
    </font>
    <font>
      <b/>
      <sz val="11"/>
      <color rgb="FF0000FF"/>
      <name val="TH SarabunPSK"/>
      <family val="2"/>
    </font>
    <font>
      <b/>
      <sz val="18"/>
      <color rgb="FF0000FF"/>
      <name val="TH SarabunPSK"/>
      <family val="2"/>
    </font>
    <font>
      <sz val="16"/>
      <name val="TH SarabunPSK"/>
      <family val="2"/>
    </font>
    <font>
      <b/>
      <sz val="15"/>
      <color theme="5" tint="-0.249977111117893"/>
      <name val="TH SarabunPSK"/>
      <family val="2"/>
    </font>
    <font>
      <b/>
      <sz val="16"/>
      <color theme="5" tint="-0.249977111117893"/>
      <name val="TH SarabunPSK"/>
      <family val="2"/>
    </font>
    <font>
      <sz val="16"/>
      <color theme="5" tint="-0.249977111117893"/>
      <name val="TH SarabunPSK"/>
      <family val="2"/>
    </font>
    <font>
      <sz val="11"/>
      <color theme="5" tint="-0.249977111117893"/>
      <name val="Calibri"/>
      <family val="2"/>
      <charset val="222"/>
      <scheme val="minor"/>
    </font>
    <font>
      <b/>
      <sz val="12"/>
      <color theme="5" tint="-0.249977111117893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2E5"/>
        <bgColor indexed="64"/>
      </patternFill>
    </fill>
    <fill>
      <patternFill patternType="solid">
        <fgColor theme="0"/>
        <bgColor indexed="64"/>
      </patternFill>
    </fill>
  </fills>
  <borders count="10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8">
    <xf numFmtId="0" fontId="0" fillId="0" borderId="0" xfId="0"/>
    <xf numFmtId="0" fontId="1" fillId="2" borderId="2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/>
    </xf>
    <xf numFmtId="0" fontId="2" fillId="0" borderId="16" xfId="0" applyFont="1" applyFill="1" applyBorder="1" applyAlignment="1" applyProtection="1">
      <alignment horizontal="left" vertical="center" indent="1" shrinkToFit="1"/>
    </xf>
    <xf numFmtId="0" fontId="1" fillId="2" borderId="20" xfId="0" applyFont="1" applyFill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left" vertical="center"/>
    </xf>
    <xf numFmtId="0" fontId="1" fillId="2" borderId="20" xfId="0" applyFont="1" applyFill="1" applyBorder="1" applyAlignment="1" applyProtection="1">
      <alignment horizontal="center" vertical="center" shrinkToFit="1"/>
    </xf>
    <xf numFmtId="0" fontId="1" fillId="2" borderId="31" xfId="0" applyFont="1" applyFill="1" applyBorder="1" applyAlignment="1" applyProtection="1">
      <alignment horizontal="center" vertical="center"/>
    </xf>
    <xf numFmtId="0" fontId="1" fillId="2" borderId="31" xfId="0" applyFont="1" applyFill="1" applyBorder="1" applyAlignment="1" applyProtection="1">
      <alignment horizontal="center" vertical="center" shrinkToFit="1"/>
    </xf>
    <xf numFmtId="0" fontId="1" fillId="2" borderId="2" xfId="0" applyFont="1" applyFill="1" applyBorder="1" applyAlignment="1" applyProtection="1">
      <alignment horizontal="center" vertical="center" shrinkToFit="1"/>
    </xf>
    <xf numFmtId="0" fontId="2" fillId="0" borderId="12" xfId="0" applyFont="1" applyFill="1" applyBorder="1" applyAlignment="1" applyProtection="1">
      <alignment horizontal="left" vertical="center" indent="1" shrinkToFit="1"/>
    </xf>
    <xf numFmtId="0" fontId="2" fillId="0" borderId="17" xfId="0" applyFont="1" applyFill="1" applyBorder="1" applyAlignment="1" applyProtection="1">
      <alignment horizontal="left" vertical="center" indent="1" shrinkToFit="1"/>
    </xf>
    <xf numFmtId="0" fontId="2" fillId="0" borderId="18" xfId="0" applyFont="1" applyFill="1" applyBorder="1" applyAlignment="1" applyProtection="1">
      <alignment horizontal="left" vertical="center" indent="1" shrinkToFit="1"/>
    </xf>
    <xf numFmtId="0" fontId="2" fillId="0" borderId="14" xfId="0" applyFont="1" applyFill="1" applyBorder="1" applyAlignment="1" applyProtection="1">
      <alignment horizontal="left" vertical="center" indent="1" shrinkToFit="1"/>
    </xf>
    <xf numFmtId="0" fontId="2" fillId="3" borderId="16" xfId="1" applyFont="1" applyFill="1" applyBorder="1" applyAlignment="1" applyProtection="1">
      <alignment horizontal="left" vertical="center" indent="1" shrinkToFit="1"/>
    </xf>
    <xf numFmtId="0" fontId="2" fillId="0" borderId="17" xfId="1" applyFont="1" applyFill="1" applyBorder="1" applyAlignment="1" applyProtection="1">
      <alignment horizontal="left" vertical="center" indent="1" shrinkToFit="1"/>
    </xf>
    <xf numFmtId="0" fontId="2" fillId="3" borderId="28" xfId="1" applyFont="1" applyFill="1" applyBorder="1" applyAlignment="1" applyProtection="1">
      <alignment horizontal="left" vertical="center" indent="1" shrinkToFit="1"/>
    </xf>
    <xf numFmtId="0" fontId="1" fillId="2" borderId="41" xfId="0" applyFont="1" applyFill="1" applyBorder="1" applyAlignment="1" applyProtection="1">
      <alignment horizontal="center" vertical="center"/>
    </xf>
    <xf numFmtId="0" fontId="1" fillId="2" borderId="42" xfId="0" applyFont="1" applyFill="1" applyBorder="1" applyAlignment="1" applyProtection="1">
      <alignment horizontal="center" vertical="center"/>
    </xf>
    <xf numFmtId="0" fontId="2" fillId="0" borderId="36" xfId="1" applyFont="1" applyFill="1" applyBorder="1" applyAlignment="1" applyProtection="1">
      <alignment horizontal="left" vertical="center" indent="1" shrinkToFit="1"/>
    </xf>
    <xf numFmtId="0" fontId="2" fillId="0" borderId="16" xfId="1" applyFont="1" applyFill="1" applyBorder="1" applyAlignment="1" applyProtection="1">
      <alignment horizontal="left" vertical="center" indent="1" shrinkToFit="1"/>
    </xf>
    <xf numFmtId="0" fontId="5" fillId="0" borderId="2" xfId="0" applyFont="1" applyBorder="1" applyAlignment="1">
      <alignment horizontal="center" vertical="center" wrapText="1"/>
    </xf>
    <xf numFmtId="0" fontId="2" fillId="0" borderId="24" xfId="1" applyFont="1" applyFill="1" applyBorder="1" applyAlignment="1" applyProtection="1">
      <alignment horizontal="center" vertical="center" shrinkToFit="1"/>
    </xf>
    <xf numFmtId="0" fontId="2" fillId="0" borderId="22" xfId="1" applyFont="1" applyFill="1" applyBorder="1" applyAlignment="1" applyProtection="1">
      <alignment horizontal="center" vertical="center" shrinkToFit="1"/>
    </xf>
    <xf numFmtId="0" fontId="2" fillId="0" borderId="23" xfId="1" applyFont="1" applyFill="1" applyBorder="1" applyAlignment="1" applyProtection="1">
      <alignment horizontal="center" vertical="center" shrinkToFit="1"/>
    </xf>
    <xf numFmtId="0" fontId="2" fillId="0" borderId="25" xfId="0" applyFont="1" applyFill="1" applyBorder="1" applyAlignment="1" applyProtection="1">
      <alignment horizontal="center" vertical="center" shrinkToFit="1"/>
    </xf>
    <xf numFmtId="0" fontId="2" fillId="0" borderId="22" xfId="0" applyFont="1" applyFill="1" applyBorder="1" applyAlignment="1" applyProtection="1">
      <alignment horizontal="center" vertical="center" shrinkToFit="1"/>
    </xf>
    <xf numFmtId="0" fontId="2" fillId="0" borderId="23" xfId="0" applyFont="1" applyFill="1" applyBorder="1" applyAlignment="1" applyProtection="1">
      <alignment horizontal="center" vertical="center" shrinkToFit="1"/>
    </xf>
    <xf numFmtId="0" fontId="2" fillId="0" borderId="35" xfId="0" applyFont="1" applyFill="1" applyBorder="1" applyAlignment="1" applyProtection="1">
      <alignment horizontal="center" vertical="center" shrinkToFit="1"/>
    </xf>
    <xf numFmtId="0" fontId="2" fillId="0" borderId="33" xfId="0" applyFont="1" applyFill="1" applyBorder="1" applyAlignment="1" applyProtection="1">
      <alignment horizontal="center" vertical="center" shrinkToFit="1"/>
    </xf>
    <xf numFmtId="0" fontId="2" fillId="3" borderId="33" xfId="1" applyFont="1" applyFill="1" applyBorder="1" applyAlignment="1" applyProtection="1">
      <alignment horizontal="center" vertical="center" shrinkToFit="1"/>
    </xf>
    <xf numFmtId="0" fontId="2" fillId="3" borderId="34" xfId="1" applyFont="1" applyFill="1" applyBorder="1" applyAlignment="1" applyProtection="1">
      <alignment horizontal="center" vertical="center" shrinkToFit="1"/>
    </xf>
    <xf numFmtId="0" fontId="2" fillId="3" borderId="22" xfId="1" applyFont="1" applyFill="1" applyBorder="1" applyAlignment="1" applyProtection="1">
      <alignment horizontal="center" vertical="center" shrinkToFi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2" fillId="0" borderId="43" xfId="1" applyFont="1" applyFill="1" applyBorder="1" applyAlignment="1" applyProtection="1">
      <alignment horizontal="center" vertical="center" shrinkToFit="1"/>
    </xf>
    <xf numFmtId="0" fontId="2" fillId="0" borderId="7" xfId="1" applyFont="1" applyFill="1" applyBorder="1" applyAlignment="1" applyProtection="1">
      <alignment horizontal="center" vertical="center" shrinkToFit="1"/>
    </xf>
    <xf numFmtId="0" fontId="2" fillId="0" borderId="46" xfId="1" applyFont="1" applyFill="1" applyBorder="1" applyAlignment="1" applyProtection="1">
      <alignment horizontal="center" vertical="center" shrinkToFit="1"/>
    </xf>
    <xf numFmtId="0" fontId="2" fillId="0" borderId="9" xfId="1" applyFont="1" applyFill="1" applyBorder="1" applyAlignment="1" applyProtection="1">
      <alignment horizontal="center" vertical="center" shrinkToFit="1"/>
    </xf>
    <xf numFmtId="0" fontId="1" fillId="0" borderId="32" xfId="0" applyFont="1" applyFill="1" applyBorder="1" applyAlignment="1" applyProtection="1">
      <alignment horizontal="center" vertical="center"/>
    </xf>
    <xf numFmtId="0" fontId="1" fillId="0" borderId="37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 shrinkToFit="1"/>
    </xf>
    <xf numFmtId="0" fontId="2" fillId="0" borderId="7" xfId="0" applyFont="1" applyFill="1" applyBorder="1" applyAlignment="1" applyProtection="1">
      <alignment horizontal="center" vertical="center" shrinkToFit="1"/>
    </xf>
    <xf numFmtId="0" fontId="2" fillId="0" borderId="17" xfId="0" applyFont="1" applyFill="1" applyBorder="1" applyAlignment="1" applyProtection="1">
      <alignment horizontal="center" vertical="center" shrinkToFit="1"/>
    </xf>
    <xf numFmtId="0" fontId="2" fillId="0" borderId="9" xfId="0" applyFont="1" applyFill="1" applyBorder="1" applyAlignment="1" applyProtection="1">
      <alignment horizontal="center" vertical="center" shrinkToFit="1"/>
    </xf>
    <xf numFmtId="0" fontId="2" fillId="0" borderId="19" xfId="0" applyFont="1" applyFill="1" applyBorder="1" applyAlignment="1" applyProtection="1">
      <alignment horizontal="center" vertical="center" shrinkToFit="1"/>
    </xf>
    <xf numFmtId="0" fontId="2" fillId="0" borderId="51" xfId="0" applyFont="1" applyFill="1" applyBorder="1" applyAlignment="1" applyProtection="1">
      <alignment horizontal="center" vertical="center" shrinkToFit="1"/>
    </xf>
    <xf numFmtId="0" fontId="2" fillId="0" borderId="11" xfId="0" applyFont="1" applyFill="1" applyBorder="1" applyAlignment="1" applyProtection="1">
      <alignment horizontal="center" vertical="center" shrinkToFit="1"/>
    </xf>
    <xf numFmtId="0" fontId="2" fillId="3" borderId="11" xfId="1" applyFont="1" applyFill="1" applyBorder="1" applyAlignment="1" applyProtection="1">
      <alignment horizontal="center" vertical="center" shrinkToFit="1"/>
    </xf>
    <xf numFmtId="0" fontId="2" fillId="3" borderId="15" xfId="1" applyFont="1" applyFill="1" applyBorder="1" applyAlignment="1" applyProtection="1">
      <alignment horizontal="center" vertical="center" shrinkToFit="1"/>
    </xf>
    <xf numFmtId="0" fontId="2" fillId="3" borderId="7" xfId="1" applyFont="1" applyFill="1" applyBorder="1" applyAlignment="1" applyProtection="1">
      <alignment horizontal="center" vertical="center" shrinkToFit="1"/>
    </xf>
    <xf numFmtId="0" fontId="1" fillId="0" borderId="60" xfId="0" applyFont="1" applyFill="1" applyBorder="1" applyAlignment="1" applyProtection="1">
      <alignment horizontal="left" vertical="center"/>
    </xf>
    <xf numFmtId="0" fontId="1" fillId="0" borderId="4" xfId="0" applyFont="1" applyFill="1" applyBorder="1" applyAlignment="1" applyProtection="1">
      <alignment horizontal="center" vertical="center"/>
    </xf>
    <xf numFmtId="2" fontId="2" fillId="0" borderId="46" xfId="1" applyNumberFormat="1" applyFont="1" applyFill="1" applyBorder="1" applyAlignment="1" applyProtection="1">
      <alignment horizontal="center" vertical="center" shrinkToFit="1"/>
    </xf>
    <xf numFmtId="2" fontId="2" fillId="0" borderId="8" xfId="1" applyNumberFormat="1" applyFont="1" applyFill="1" applyBorder="1" applyAlignment="1" applyProtection="1">
      <alignment horizontal="center" vertical="center" shrinkToFit="1"/>
    </xf>
    <xf numFmtId="2" fontId="1" fillId="2" borderId="3" xfId="0" applyNumberFormat="1" applyFont="1" applyFill="1" applyBorder="1" applyAlignment="1" applyProtection="1">
      <alignment horizontal="center" vertical="center"/>
    </xf>
    <xf numFmtId="2" fontId="2" fillId="0" borderId="50" xfId="0" applyNumberFormat="1" applyFont="1" applyFill="1" applyBorder="1" applyAlignment="1" applyProtection="1">
      <alignment horizontal="center" vertical="center" shrinkToFit="1"/>
    </xf>
    <xf numFmtId="2" fontId="2" fillId="0" borderId="8" xfId="0" applyNumberFormat="1" applyFont="1" applyFill="1" applyBorder="1" applyAlignment="1" applyProtection="1">
      <alignment horizontal="center" vertical="center" shrinkToFit="1"/>
    </xf>
    <xf numFmtId="2" fontId="2" fillId="0" borderId="6" xfId="0" applyNumberFormat="1" applyFont="1" applyFill="1" applyBorder="1" applyAlignment="1" applyProtection="1">
      <alignment horizontal="center" vertical="center" shrinkToFit="1"/>
    </xf>
    <xf numFmtId="2" fontId="2" fillId="0" borderId="46" xfId="0" applyNumberFormat="1" applyFont="1" applyFill="1" applyBorder="1" applyAlignment="1" applyProtection="1">
      <alignment horizontal="center" vertical="center" shrinkToFit="1"/>
    </xf>
    <xf numFmtId="2" fontId="2" fillId="0" borderId="51" xfId="0" applyNumberFormat="1" applyFont="1" applyFill="1" applyBorder="1" applyAlignment="1" applyProtection="1">
      <alignment horizontal="center" vertical="center" shrinkToFit="1"/>
    </xf>
    <xf numFmtId="2" fontId="1" fillId="2" borderId="3" xfId="0" applyNumberFormat="1" applyFont="1" applyFill="1" applyBorder="1" applyAlignment="1" applyProtection="1">
      <alignment horizontal="center" vertical="center" shrinkToFit="1"/>
    </xf>
    <xf numFmtId="2" fontId="2" fillId="3" borderId="6" xfId="1" applyNumberFormat="1" applyFont="1" applyFill="1" applyBorder="1" applyAlignment="1" applyProtection="1">
      <alignment horizontal="center" vertical="center" shrinkToFit="1"/>
    </xf>
    <xf numFmtId="2" fontId="2" fillId="3" borderId="48" xfId="1" applyNumberFormat="1" applyFont="1" applyFill="1" applyBorder="1" applyAlignment="1" applyProtection="1">
      <alignment horizontal="center" vertical="center" shrinkToFit="1"/>
    </xf>
    <xf numFmtId="2" fontId="2" fillId="3" borderId="46" xfId="1" applyNumberFormat="1" applyFont="1" applyFill="1" applyBorder="1" applyAlignment="1" applyProtection="1">
      <alignment horizontal="center" vertical="center" shrinkToFit="1"/>
    </xf>
    <xf numFmtId="2" fontId="1" fillId="2" borderId="52" xfId="0" applyNumberFormat="1" applyFont="1" applyFill="1" applyBorder="1" applyAlignment="1" applyProtection="1">
      <alignment horizontal="center" vertical="center"/>
    </xf>
    <xf numFmtId="2" fontId="2" fillId="0" borderId="48" xfId="1" applyNumberFormat="1" applyFont="1" applyFill="1" applyBorder="1" applyAlignment="1" applyProtection="1">
      <alignment horizontal="center" vertical="center" shrinkToFit="1"/>
    </xf>
    <xf numFmtId="0" fontId="2" fillId="0" borderId="36" xfId="1" applyFont="1" applyFill="1" applyBorder="1" applyAlignment="1" applyProtection="1">
      <alignment horizontal="center" vertical="center" shrinkToFit="1"/>
    </xf>
    <xf numFmtId="0" fontId="2" fillId="0" borderId="16" xfId="1" applyFont="1" applyFill="1" applyBorder="1" applyAlignment="1" applyProtection="1">
      <alignment horizontal="center" vertical="center" shrinkToFit="1"/>
    </xf>
    <xf numFmtId="0" fontId="2" fillId="0" borderId="17" xfId="1" applyFont="1" applyFill="1" applyBorder="1" applyAlignment="1" applyProtection="1">
      <alignment horizontal="center" vertical="center" shrinkToFit="1"/>
    </xf>
    <xf numFmtId="0" fontId="1" fillId="0" borderId="27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 shrinkToFit="1"/>
    </xf>
    <xf numFmtId="0" fontId="2" fillId="0" borderId="16" xfId="0" applyFont="1" applyFill="1" applyBorder="1" applyAlignment="1" applyProtection="1">
      <alignment horizontal="center" vertical="center" shrinkToFit="1"/>
    </xf>
    <xf numFmtId="0" fontId="2" fillId="0" borderId="18" xfId="0" applyFont="1" applyFill="1" applyBorder="1" applyAlignment="1" applyProtection="1">
      <alignment horizontal="center" vertical="center" shrinkToFit="1"/>
    </xf>
    <xf numFmtId="0" fontId="2" fillId="0" borderId="14" xfId="0" applyFont="1" applyFill="1" applyBorder="1" applyAlignment="1" applyProtection="1">
      <alignment horizontal="center" vertical="center" shrinkToFit="1"/>
    </xf>
    <xf numFmtId="0" fontId="2" fillId="3" borderId="14" xfId="1" applyFont="1" applyFill="1" applyBorder="1" applyAlignment="1" applyProtection="1">
      <alignment horizontal="center" vertical="center" shrinkToFit="1"/>
    </xf>
    <xf numFmtId="0" fontId="2" fillId="3" borderId="28" xfId="1" applyFont="1" applyFill="1" applyBorder="1" applyAlignment="1" applyProtection="1">
      <alignment horizontal="center" vertical="center" shrinkToFit="1"/>
    </xf>
    <xf numFmtId="0" fontId="2" fillId="3" borderId="16" xfId="1" applyFont="1" applyFill="1" applyBorder="1" applyAlignment="1" applyProtection="1">
      <alignment horizontal="center" vertical="center" shrinkToFit="1"/>
    </xf>
    <xf numFmtId="0" fontId="2" fillId="0" borderId="28" xfId="1" applyFont="1" applyFill="1" applyBorder="1" applyAlignment="1" applyProtection="1">
      <alignment horizontal="center" vertical="center" shrinkToFit="1"/>
    </xf>
    <xf numFmtId="164" fontId="5" fillId="0" borderId="2" xfId="0" applyNumberFormat="1" applyFont="1" applyBorder="1" applyAlignment="1">
      <alignment horizontal="center" vertical="center" wrapText="1"/>
    </xf>
    <xf numFmtId="164" fontId="1" fillId="0" borderId="21" xfId="0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 shrinkToFit="1"/>
    </xf>
    <xf numFmtId="164" fontId="2" fillId="0" borderId="9" xfId="1" applyNumberFormat="1" applyFont="1" applyFill="1" applyBorder="1" applyAlignment="1" applyProtection="1">
      <alignment horizontal="center" vertical="center" shrinkToFit="1"/>
    </xf>
    <xf numFmtId="164" fontId="1" fillId="2" borderId="2" xfId="0" applyNumberFormat="1" applyFont="1" applyFill="1" applyBorder="1" applyAlignment="1" applyProtection="1">
      <alignment horizontal="center" vertical="center"/>
    </xf>
    <xf numFmtId="164" fontId="1" fillId="0" borderId="37" xfId="0" applyNumberFormat="1" applyFont="1" applyFill="1" applyBorder="1" applyAlignment="1" applyProtection="1">
      <alignment horizontal="center" vertical="center"/>
    </xf>
    <xf numFmtId="164" fontId="2" fillId="0" borderId="13" xfId="0" applyNumberFormat="1" applyFont="1" applyFill="1" applyBorder="1" applyAlignment="1" applyProtection="1">
      <alignment horizontal="center" vertical="center" shrinkToFit="1"/>
    </xf>
    <xf numFmtId="164" fontId="2" fillId="0" borderId="7" xfId="0" applyNumberFormat="1" applyFont="1" applyFill="1" applyBorder="1" applyAlignment="1" applyProtection="1">
      <alignment horizontal="center" vertical="center" shrinkToFit="1"/>
    </xf>
    <xf numFmtId="164" fontId="2" fillId="0" borderId="9" xfId="0" applyNumberFormat="1" applyFont="1" applyFill="1" applyBorder="1" applyAlignment="1" applyProtection="1">
      <alignment horizontal="center" vertical="center" shrinkToFit="1"/>
    </xf>
    <xf numFmtId="164" fontId="2" fillId="0" borderId="19" xfId="0" applyNumberFormat="1" applyFont="1" applyFill="1" applyBorder="1" applyAlignment="1" applyProtection="1">
      <alignment horizontal="center" vertical="center" shrinkToFit="1"/>
    </xf>
    <xf numFmtId="164" fontId="2" fillId="0" borderId="11" xfId="0" applyNumberFormat="1" applyFont="1" applyFill="1" applyBorder="1" applyAlignment="1" applyProtection="1">
      <alignment horizontal="center" vertical="center" shrinkToFit="1"/>
    </xf>
    <xf numFmtId="164" fontId="1" fillId="2" borderId="2" xfId="0" applyNumberFormat="1" applyFont="1" applyFill="1" applyBorder="1" applyAlignment="1" applyProtection="1">
      <alignment horizontal="center" vertical="center" shrinkToFit="1"/>
    </xf>
    <xf numFmtId="164" fontId="2" fillId="3" borderId="15" xfId="1" applyNumberFormat="1" applyFont="1" applyFill="1" applyBorder="1" applyAlignment="1" applyProtection="1">
      <alignment horizontal="center" vertical="center" shrinkToFit="1"/>
    </xf>
    <xf numFmtId="164" fontId="2" fillId="3" borderId="7" xfId="1" applyNumberFormat="1" applyFont="1" applyFill="1" applyBorder="1" applyAlignment="1" applyProtection="1">
      <alignment horizontal="center" vertical="center" shrinkToFit="1"/>
    </xf>
    <xf numFmtId="164" fontId="2" fillId="0" borderId="15" xfId="1" applyNumberFormat="1" applyFont="1" applyFill="1" applyBorder="1" applyAlignment="1" applyProtection="1">
      <alignment horizontal="center" vertical="center" shrinkToFit="1"/>
    </xf>
    <xf numFmtId="2" fontId="5" fillId="0" borderId="3" xfId="0" applyNumberFormat="1" applyFont="1" applyBorder="1" applyAlignment="1">
      <alignment horizontal="center" vertical="center" wrapText="1"/>
    </xf>
    <xf numFmtId="2" fontId="1" fillId="0" borderId="5" xfId="0" applyNumberFormat="1" applyFont="1" applyFill="1" applyBorder="1" applyAlignment="1" applyProtection="1">
      <alignment horizontal="center" vertical="center"/>
    </xf>
    <xf numFmtId="2" fontId="2" fillId="0" borderId="49" xfId="1" applyNumberFormat="1" applyFont="1" applyFill="1" applyBorder="1" applyAlignment="1" applyProtection="1">
      <alignment horizontal="center" vertical="center" shrinkToFit="1"/>
    </xf>
    <xf numFmtId="2" fontId="1" fillId="0" borderId="47" xfId="0" applyNumberFormat="1" applyFont="1" applyFill="1" applyBorder="1" applyAlignment="1" applyProtection="1">
      <alignment horizontal="center" vertical="center"/>
    </xf>
    <xf numFmtId="0" fontId="2" fillId="0" borderId="61" xfId="0" applyFont="1" applyFill="1" applyBorder="1" applyAlignment="1" applyProtection="1">
      <alignment horizontal="center" vertical="center" shrinkToFit="1"/>
    </xf>
    <xf numFmtId="164" fontId="1" fillId="2" borderId="54" xfId="0" applyNumberFormat="1" applyFont="1" applyFill="1" applyBorder="1" applyAlignment="1" applyProtection="1">
      <alignment horizontal="center" vertical="center"/>
    </xf>
    <xf numFmtId="0" fontId="2" fillId="0" borderId="62" xfId="1" applyFont="1" applyFill="1" applyBorder="1" applyAlignment="1" applyProtection="1">
      <alignment horizontal="center" vertical="center" shrinkToFit="1"/>
    </xf>
    <xf numFmtId="0" fontId="2" fillId="0" borderId="28" xfId="1" applyFont="1" applyFill="1" applyBorder="1" applyAlignment="1" applyProtection="1">
      <alignment horizontal="left" vertical="center" indent="1" shrinkToFit="1"/>
    </xf>
    <xf numFmtId="0" fontId="1" fillId="0" borderId="18" xfId="1" applyFont="1" applyFill="1" applyBorder="1" applyAlignment="1" applyProtection="1">
      <alignment horizontal="center" vertical="center" shrinkToFit="1"/>
    </xf>
    <xf numFmtId="0" fontId="2" fillId="0" borderId="34" xfId="1" applyFont="1" applyFill="1" applyBorder="1" applyAlignment="1" applyProtection="1">
      <alignment horizontal="center" vertical="center" shrinkToFit="1"/>
    </xf>
    <xf numFmtId="0" fontId="2" fillId="0" borderId="15" xfId="1" applyFont="1" applyFill="1" applyBorder="1" applyAlignment="1" applyProtection="1">
      <alignment horizontal="center" vertical="center" shrinkToFit="1"/>
    </xf>
    <xf numFmtId="164" fontId="1" fillId="0" borderId="7" xfId="1" applyNumberFormat="1" applyFont="1" applyFill="1" applyBorder="1" applyAlignment="1" applyProtection="1">
      <alignment horizontal="center" vertical="center" shrinkToFit="1"/>
    </xf>
    <xf numFmtId="0" fontId="2" fillId="3" borderId="14" xfId="1" applyFont="1" applyFill="1" applyBorder="1" applyAlignment="1" applyProtection="1">
      <alignment horizontal="left" vertical="center" indent="1" shrinkToFit="1"/>
    </xf>
    <xf numFmtId="0" fontId="0" fillId="0" borderId="0" xfId="0" applyFont="1"/>
    <xf numFmtId="0" fontId="7" fillId="0" borderId="0" xfId="0" quotePrefix="1" applyFont="1" applyBorder="1" applyAlignment="1">
      <alignment horizontal="left" vertical="center"/>
    </xf>
    <xf numFmtId="164" fontId="4" fillId="0" borderId="57" xfId="0" applyNumberFormat="1" applyFont="1" applyBorder="1" applyAlignment="1">
      <alignment vertical="center" wrapText="1"/>
    </xf>
    <xf numFmtId="2" fontId="4" fillId="0" borderId="57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 wrapText="1"/>
    </xf>
    <xf numFmtId="0" fontId="0" fillId="0" borderId="0" xfId="0" applyFont="1" applyBorder="1"/>
    <xf numFmtId="0" fontId="1" fillId="0" borderId="36" xfId="1" applyFont="1" applyFill="1" applyBorder="1" applyAlignment="1" applyProtection="1">
      <alignment horizontal="center" vertical="center" shrinkToFit="1"/>
    </xf>
    <xf numFmtId="0" fontId="1" fillId="0" borderId="16" xfId="1" applyFont="1" applyFill="1" applyBorder="1" applyAlignment="1" applyProtection="1">
      <alignment horizontal="center" vertical="center" shrinkToFit="1"/>
    </xf>
    <xf numFmtId="0" fontId="1" fillId="0" borderId="17" xfId="1" applyFont="1" applyFill="1" applyBorder="1" applyAlignment="1" applyProtection="1">
      <alignment horizontal="center" vertical="center" shrinkToFit="1"/>
    </xf>
    <xf numFmtId="0" fontId="1" fillId="0" borderId="12" xfId="0" applyFont="1" applyFill="1" applyBorder="1" applyAlignment="1" applyProtection="1">
      <alignment horizontal="center" vertical="center" shrinkToFit="1"/>
    </xf>
    <xf numFmtId="0" fontId="1" fillId="0" borderId="16" xfId="0" applyFont="1" applyFill="1" applyBorder="1" applyAlignment="1" applyProtection="1">
      <alignment horizontal="center" vertical="center" shrinkToFit="1"/>
    </xf>
    <xf numFmtId="0" fontId="1" fillId="0" borderId="7" xfId="0" applyFont="1" applyFill="1" applyBorder="1" applyAlignment="1" applyProtection="1">
      <alignment horizontal="center" vertical="center" shrinkToFit="1"/>
    </xf>
    <xf numFmtId="0" fontId="1" fillId="0" borderId="17" xfId="0" applyFont="1" applyFill="1" applyBorder="1" applyAlignment="1" applyProtection="1">
      <alignment horizontal="center" vertical="center" shrinkToFit="1"/>
    </xf>
    <xf numFmtId="0" fontId="1" fillId="0" borderId="18" xfId="0" applyFont="1" applyFill="1" applyBorder="1" applyAlignment="1" applyProtection="1">
      <alignment horizontal="center" vertical="center" shrinkToFit="1"/>
    </xf>
    <xf numFmtId="0" fontId="1" fillId="0" borderId="14" xfId="0" applyFont="1" applyFill="1" applyBorder="1" applyAlignment="1" applyProtection="1">
      <alignment horizontal="center" vertical="center" shrinkToFit="1"/>
    </xf>
    <xf numFmtId="0" fontId="1" fillId="3" borderId="14" xfId="1" applyFont="1" applyFill="1" applyBorder="1" applyAlignment="1" applyProtection="1">
      <alignment horizontal="center" vertical="center" shrinkToFit="1"/>
    </xf>
    <xf numFmtId="164" fontId="1" fillId="3" borderId="11" xfId="1" applyNumberFormat="1" applyFont="1" applyFill="1" applyBorder="1" applyAlignment="1" applyProtection="1">
      <alignment horizontal="center" vertical="center" shrinkToFit="1"/>
    </xf>
    <xf numFmtId="0" fontId="1" fillId="3" borderId="28" xfId="1" applyFont="1" applyFill="1" applyBorder="1" applyAlignment="1" applyProtection="1">
      <alignment horizontal="center" vertical="center" shrinkToFit="1"/>
    </xf>
    <xf numFmtId="0" fontId="1" fillId="3" borderId="16" xfId="1" applyFont="1" applyFill="1" applyBorder="1" applyAlignment="1" applyProtection="1">
      <alignment horizontal="center" vertical="center" shrinkToFit="1"/>
    </xf>
    <xf numFmtId="0" fontId="1" fillId="0" borderId="7" xfId="1" applyFont="1" applyFill="1" applyBorder="1" applyAlignment="1" applyProtection="1">
      <alignment horizontal="center" vertical="center" shrinkToFit="1"/>
    </xf>
    <xf numFmtId="0" fontId="1" fillId="2" borderId="45" xfId="0" applyFont="1" applyFill="1" applyBorder="1" applyAlignment="1" applyProtection="1">
      <alignment horizontal="center" vertical="center"/>
    </xf>
    <xf numFmtId="49" fontId="1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49" fontId="0" fillId="0" borderId="0" xfId="0" applyNumberFormat="1" applyFont="1"/>
    <xf numFmtId="0" fontId="1" fillId="0" borderId="60" xfId="0" applyFont="1" applyFill="1" applyBorder="1" applyAlignment="1" applyProtection="1">
      <alignment horizontal="center" vertical="center"/>
    </xf>
    <xf numFmtId="0" fontId="1" fillId="0" borderId="65" xfId="0" applyFont="1" applyFill="1" applyBorder="1" applyAlignment="1" applyProtection="1">
      <alignment horizontal="center" vertical="center"/>
    </xf>
    <xf numFmtId="49" fontId="10" fillId="0" borderId="67" xfId="0" applyNumberFormat="1" applyFont="1" applyBorder="1" applyAlignment="1">
      <alignment horizontal="center" vertical="center" wrapText="1"/>
    </xf>
    <xf numFmtId="0" fontId="1" fillId="0" borderId="68" xfId="0" applyFont="1" applyFill="1" applyBorder="1" applyAlignment="1" applyProtection="1">
      <alignment horizontal="center" vertical="center"/>
    </xf>
    <xf numFmtId="0" fontId="2" fillId="0" borderId="69" xfId="1" applyFont="1" applyFill="1" applyBorder="1" applyAlignment="1" applyProtection="1">
      <alignment horizontal="center" vertical="center" shrinkToFit="1"/>
    </xf>
    <xf numFmtId="0" fontId="2" fillId="0" borderId="70" xfId="1" applyFont="1" applyFill="1" applyBorder="1" applyAlignment="1" applyProtection="1">
      <alignment horizontal="center" vertical="center" shrinkToFit="1"/>
    </xf>
    <xf numFmtId="0" fontId="1" fillId="2" borderId="71" xfId="0" applyFont="1" applyFill="1" applyBorder="1" applyAlignment="1" applyProtection="1">
      <alignment horizontal="center" vertical="center"/>
    </xf>
    <xf numFmtId="0" fontId="2" fillId="0" borderId="72" xfId="0" applyFont="1" applyFill="1" applyBorder="1" applyAlignment="1" applyProtection="1">
      <alignment horizontal="center" vertical="center" shrinkToFit="1"/>
    </xf>
    <xf numFmtId="0" fontId="2" fillId="0" borderId="70" xfId="0" applyFont="1" applyFill="1" applyBorder="1" applyAlignment="1" applyProtection="1">
      <alignment horizontal="center" vertical="center" shrinkToFit="1"/>
    </xf>
    <xf numFmtId="0" fontId="2" fillId="0" borderId="67" xfId="0" applyFont="1" applyFill="1" applyBorder="1" applyAlignment="1" applyProtection="1">
      <alignment horizontal="center" vertical="center" shrinkToFit="1"/>
    </xf>
    <xf numFmtId="0" fontId="2" fillId="0" borderId="73" xfId="0" applyFont="1" applyFill="1" applyBorder="1" applyAlignment="1" applyProtection="1">
      <alignment horizontal="center" vertical="center" shrinkToFit="1"/>
    </xf>
    <xf numFmtId="0" fontId="2" fillId="0" borderId="74" xfId="0" applyFont="1" applyFill="1" applyBorder="1" applyAlignment="1" applyProtection="1">
      <alignment horizontal="center" vertical="center" shrinkToFit="1"/>
    </xf>
    <xf numFmtId="0" fontId="1" fillId="2" borderId="71" xfId="0" applyFont="1" applyFill="1" applyBorder="1" applyAlignment="1" applyProtection="1">
      <alignment horizontal="center" vertical="center" shrinkToFit="1"/>
    </xf>
    <xf numFmtId="0" fontId="2" fillId="3" borderId="74" xfId="1" applyFont="1" applyFill="1" applyBorder="1" applyAlignment="1" applyProtection="1">
      <alignment horizontal="center" vertical="center" shrinkToFit="1"/>
    </xf>
    <xf numFmtId="0" fontId="2" fillId="3" borderId="70" xfId="1" applyFont="1" applyFill="1" applyBorder="1" applyAlignment="1" applyProtection="1">
      <alignment horizontal="center" vertical="center" shrinkToFit="1"/>
    </xf>
    <xf numFmtId="0" fontId="1" fillId="0" borderId="64" xfId="0" applyFont="1" applyFill="1" applyBorder="1" applyAlignment="1" applyProtection="1">
      <alignment horizontal="center" vertical="center"/>
    </xf>
    <xf numFmtId="0" fontId="2" fillId="0" borderId="76" xfId="1" applyFont="1" applyFill="1" applyBorder="1" applyAlignment="1" applyProtection="1">
      <alignment horizontal="left" vertical="center" shrinkToFit="1"/>
    </xf>
    <xf numFmtId="0" fontId="2" fillId="0" borderId="62" xfId="1" applyFont="1" applyFill="1" applyBorder="1" applyAlignment="1" applyProtection="1">
      <alignment horizontal="left" vertical="center" shrinkToFit="1"/>
    </xf>
    <xf numFmtId="0" fontId="1" fillId="2" borderId="75" xfId="0" applyFont="1" applyFill="1" applyBorder="1" applyAlignment="1" applyProtection="1">
      <alignment horizontal="left" vertical="center"/>
    </xf>
    <xf numFmtId="0" fontId="1" fillId="0" borderId="66" xfId="0" applyFont="1" applyFill="1" applyBorder="1" applyAlignment="1" applyProtection="1">
      <alignment horizontal="left" vertical="center"/>
    </xf>
    <xf numFmtId="0" fontId="15" fillId="0" borderId="22" xfId="0" applyFont="1" applyFill="1" applyBorder="1" applyAlignment="1" applyProtection="1">
      <alignment horizontal="center" vertical="center" shrinkToFit="1"/>
    </xf>
    <xf numFmtId="0" fontId="1" fillId="2" borderId="78" xfId="0" applyFont="1" applyFill="1" applyBorder="1" applyAlignment="1" applyProtection="1">
      <alignment horizontal="center" vertical="center"/>
    </xf>
    <xf numFmtId="0" fontId="2" fillId="0" borderId="77" xfId="1" applyFont="1" applyFill="1" applyBorder="1" applyAlignment="1" applyProtection="1">
      <alignment horizontal="left" vertical="center" shrinkToFit="1"/>
    </xf>
    <xf numFmtId="0" fontId="2" fillId="0" borderId="84" xfId="1" applyFont="1" applyFill="1" applyBorder="1" applyAlignment="1" applyProtection="1">
      <alignment horizontal="left" vertical="center" shrinkToFit="1"/>
    </xf>
    <xf numFmtId="2" fontId="2" fillId="0" borderId="86" xfId="1" applyNumberFormat="1" applyFont="1" applyFill="1" applyBorder="1" applyAlignment="1" applyProtection="1">
      <alignment horizontal="center" vertical="center" shrinkToFit="1"/>
    </xf>
    <xf numFmtId="2" fontId="2" fillId="0" borderId="50" xfId="1" applyNumberFormat="1" applyFont="1" applyFill="1" applyBorder="1" applyAlignment="1" applyProtection="1">
      <alignment horizontal="center" vertical="center" shrinkToFit="1"/>
    </xf>
    <xf numFmtId="49" fontId="10" fillId="0" borderId="89" xfId="0" applyNumberFormat="1" applyFont="1" applyBorder="1" applyAlignment="1">
      <alignment horizontal="center" vertical="center" wrapText="1"/>
    </xf>
    <xf numFmtId="0" fontId="1" fillId="0" borderId="90" xfId="0" applyFont="1" applyFill="1" applyBorder="1" applyAlignment="1" applyProtection="1">
      <alignment horizontal="center" vertical="center"/>
    </xf>
    <xf numFmtId="0" fontId="2" fillId="0" borderId="86" xfId="1" applyFont="1" applyFill="1" applyBorder="1" applyAlignment="1" applyProtection="1">
      <alignment horizontal="center" vertical="center" shrinkToFit="1"/>
    </xf>
    <xf numFmtId="0" fontId="2" fillId="0" borderId="91" xfId="1" applyFont="1" applyFill="1" applyBorder="1" applyAlignment="1" applyProtection="1">
      <alignment horizontal="center" vertical="center" shrinkToFit="1"/>
    </xf>
    <xf numFmtId="0" fontId="1" fillId="2" borderId="92" xfId="0" applyFont="1" applyFill="1" applyBorder="1" applyAlignment="1" applyProtection="1">
      <alignment horizontal="center" vertical="center"/>
    </xf>
    <xf numFmtId="0" fontId="2" fillId="0" borderId="93" xfId="0" applyFont="1" applyFill="1" applyBorder="1" applyAlignment="1" applyProtection="1">
      <alignment horizontal="center" vertical="center" shrinkToFit="1"/>
    </xf>
    <xf numFmtId="0" fontId="2" fillId="0" borderId="91" xfId="0" applyFont="1" applyFill="1" applyBorder="1" applyAlignment="1" applyProtection="1">
      <alignment horizontal="center" vertical="center" shrinkToFit="1"/>
    </xf>
    <xf numFmtId="0" fontId="2" fillId="0" borderId="89" xfId="0" applyFont="1" applyFill="1" applyBorder="1" applyAlignment="1" applyProtection="1">
      <alignment horizontal="center" vertical="center" shrinkToFit="1"/>
    </xf>
    <xf numFmtId="0" fontId="2" fillId="0" borderId="94" xfId="0" applyFont="1" applyFill="1" applyBorder="1" applyAlignment="1" applyProtection="1">
      <alignment horizontal="center" vertical="center" shrinkToFit="1"/>
    </xf>
    <xf numFmtId="0" fontId="2" fillId="0" borderId="95" xfId="0" applyFont="1" applyFill="1" applyBorder="1" applyAlignment="1" applyProtection="1">
      <alignment horizontal="center" vertical="center" shrinkToFit="1"/>
    </xf>
    <xf numFmtId="0" fontId="1" fillId="2" borderId="92" xfId="0" applyFont="1" applyFill="1" applyBorder="1" applyAlignment="1" applyProtection="1">
      <alignment horizontal="center" vertical="center" shrinkToFit="1"/>
    </xf>
    <xf numFmtId="0" fontId="2" fillId="3" borderId="95" xfId="1" applyFont="1" applyFill="1" applyBorder="1" applyAlignment="1" applyProtection="1">
      <alignment horizontal="center" vertical="center" shrinkToFit="1"/>
    </xf>
    <xf numFmtId="0" fontId="2" fillId="3" borderId="91" xfId="1" applyFont="1" applyFill="1" applyBorder="1" applyAlignment="1" applyProtection="1">
      <alignment horizontal="center" vertical="center" shrinkToFit="1"/>
    </xf>
    <xf numFmtId="0" fontId="1" fillId="2" borderId="96" xfId="0" applyFont="1" applyFill="1" applyBorder="1" applyAlignment="1" applyProtection="1">
      <alignment horizontal="center" vertical="center"/>
    </xf>
    <xf numFmtId="49" fontId="10" fillId="0" borderId="31" xfId="0" applyNumberFormat="1" applyFont="1" applyBorder="1" applyAlignment="1">
      <alignment horizontal="center" vertical="center" wrapText="1"/>
    </xf>
    <xf numFmtId="0" fontId="2" fillId="0" borderId="25" xfId="1" applyFont="1" applyFill="1" applyBorder="1" applyAlignment="1" applyProtection="1">
      <alignment horizontal="center" vertical="center" shrinkToFit="1"/>
    </xf>
    <xf numFmtId="2" fontId="16" fillId="0" borderId="0" xfId="0" applyNumberFormat="1" applyFont="1" applyBorder="1" applyAlignment="1">
      <alignment vertical="center" wrapText="1"/>
    </xf>
    <xf numFmtId="0" fontId="1" fillId="0" borderId="58" xfId="0" applyFont="1" applyFill="1" applyBorder="1" applyAlignment="1" applyProtection="1">
      <alignment horizontal="center" vertical="center"/>
    </xf>
    <xf numFmtId="0" fontId="1" fillId="0" borderId="99" xfId="0" applyFont="1" applyFill="1" applyBorder="1" applyAlignment="1" applyProtection="1">
      <alignment horizontal="center" vertical="center"/>
    </xf>
    <xf numFmtId="0" fontId="1" fillId="0" borderId="100" xfId="0" applyFont="1" applyFill="1" applyBorder="1" applyAlignment="1" applyProtection="1">
      <alignment horizontal="center" vertical="center"/>
    </xf>
    <xf numFmtId="0" fontId="1" fillId="0" borderId="87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</xf>
    <xf numFmtId="0" fontId="1" fillId="0" borderId="88" xfId="0" applyFont="1" applyFill="1" applyBorder="1" applyAlignment="1" applyProtection="1">
      <alignment horizontal="left" vertical="center"/>
    </xf>
    <xf numFmtId="0" fontId="2" fillId="0" borderId="13" xfId="1" applyFont="1" applyFill="1" applyBorder="1" applyAlignment="1" applyProtection="1">
      <alignment horizontal="center" vertical="center" shrinkToFit="1"/>
    </xf>
    <xf numFmtId="0" fontId="2" fillId="0" borderId="24" xfId="0" applyFont="1" applyFill="1" applyBorder="1" applyAlignment="1" applyProtection="1">
      <alignment horizontal="center" vertical="center" shrinkToFit="1"/>
    </xf>
    <xf numFmtId="0" fontId="2" fillId="0" borderId="60" xfId="0" applyFont="1" applyFill="1" applyBorder="1" applyAlignment="1" applyProtection="1">
      <alignment horizontal="center" vertical="center" shrinkToFit="1"/>
    </xf>
    <xf numFmtId="0" fontId="2" fillId="0" borderId="101" xfId="0" applyFont="1" applyFill="1" applyBorder="1" applyAlignment="1" applyProtection="1">
      <alignment horizontal="center" vertical="center" shrinkToFit="1"/>
    </xf>
    <xf numFmtId="0" fontId="2" fillId="0" borderId="97" xfId="0" applyFont="1" applyFill="1" applyBorder="1" applyAlignment="1" applyProtection="1">
      <alignment horizontal="center" vertical="center" shrinkToFit="1"/>
    </xf>
    <xf numFmtId="0" fontId="2" fillId="3" borderId="17" xfId="1" applyFont="1" applyFill="1" applyBorder="1" applyAlignment="1" applyProtection="1">
      <alignment horizontal="center" vertical="center" shrinkToFit="1"/>
    </xf>
    <xf numFmtId="0" fontId="2" fillId="0" borderId="67" xfId="1" applyFont="1" applyFill="1" applyBorder="1" applyAlignment="1" applyProtection="1">
      <alignment horizontal="center" vertical="center" shrinkToFit="1"/>
    </xf>
    <xf numFmtId="0" fontId="2" fillId="0" borderId="89" xfId="1" applyFont="1" applyFill="1" applyBorder="1" applyAlignment="1" applyProtection="1">
      <alignment horizontal="center" vertical="center" shrinkToFit="1"/>
    </xf>
    <xf numFmtId="2" fontId="1" fillId="0" borderId="65" xfId="0" applyNumberFormat="1" applyFont="1" applyFill="1" applyBorder="1" applyAlignment="1" applyProtection="1">
      <alignment vertical="center"/>
    </xf>
    <xf numFmtId="2" fontId="2" fillId="0" borderId="43" xfId="1" applyNumberFormat="1" applyFont="1" applyFill="1" applyBorder="1" applyAlignment="1" applyProtection="1">
      <alignment vertical="center" shrinkToFit="1"/>
    </xf>
    <xf numFmtId="1" fontId="2" fillId="0" borderId="43" xfId="1" applyNumberFormat="1" applyFont="1" applyFill="1" applyBorder="1" applyAlignment="1" applyProtection="1">
      <alignment vertical="center" shrinkToFit="1"/>
    </xf>
    <xf numFmtId="2" fontId="1" fillId="2" borderId="2" xfId="0" applyNumberFormat="1" applyFont="1" applyFill="1" applyBorder="1" applyAlignment="1" applyProtection="1">
      <alignment vertical="center"/>
    </xf>
    <xf numFmtId="2" fontId="1" fillId="0" borderId="87" xfId="0" applyNumberFormat="1" applyFont="1" applyFill="1" applyBorder="1" applyAlignment="1" applyProtection="1">
      <alignment vertical="center"/>
    </xf>
    <xf numFmtId="2" fontId="2" fillId="0" borderId="13" xfId="1" applyNumberFormat="1" applyFont="1" applyFill="1" applyBorder="1" applyAlignment="1" applyProtection="1">
      <alignment vertical="center" shrinkToFit="1"/>
    </xf>
    <xf numFmtId="2" fontId="2" fillId="0" borderId="11" xfId="1" applyNumberFormat="1" applyFont="1" applyFill="1" applyBorder="1" applyAlignment="1" applyProtection="1">
      <alignment vertical="center" shrinkToFit="1"/>
    </xf>
    <xf numFmtId="2" fontId="2" fillId="0" borderId="7" xfId="1" applyNumberFormat="1" applyFont="1" applyFill="1" applyBorder="1" applyAlignment="1" applyProtection="1">
      <alignment vertical="center" shrinkToFit="1"/>
    </xf>
    <xf numFmtId="2" fontId="1" fillId="0" borderId="21" xfId="0" applyNumberFormat="1" applyFont="1" applyFill="1" applyBorder="1" applyAlignment="1" applyProtection="1">
      <alignment vertical="center"/>
    </xf>
    <xf numFmtId="2" fontId="0" fillId="0" borderId="0" xfId="0" applyNumberFormat="1" applyFont="1" applyAlignment="1"/>
    <xf numFmtId="2" fontId="16" fillId="0" borderId="0" xfId="0" applyNumberFormat="1" applyFont="1" applyBorder="1" applyAlignment="1">
      <alignment horizontal="right" vertical="center" wrapText="1"/>
    </xf>
    <xf numFmtId="2" fontId="17" fillId="0" borderId="79" xfId="0" applyNumberFormat="1" applyFont="1" applyFill="1" applyBorder="1" applyAlignment="1" applyProtection="1">
      <alignment horizontal="right" vertical="center"/>
    </xf>
    <xf numFmtId="2" fontId="18" fillId="0" borderId="0" xfId="1" applyNumberFormat="1" applyFont="1" applyFill="1" applyBorder="1" applyAlignment="1" applyProtection="1">
      <alignment horizontal="right" vertical="center" shrinkToFit="1"/>
    </xf>
    <xf numFmtId="2" fontId="18" fillId="0" borderId="16" xfId="1" applyNumberFormat="1" applyFont="1" applyFill="1" applyBorder="1" applyAlignment="1" applyProtection="1">
      <alignment horizontal="right" vertical="center" shrinkToFit="1"/>
    </xf>
    <xf numFmtId="2" fontId="18" fillId="0" borderId="80" xfId="1" applyNumberFormat="1" applyFont="1" applyFill="1" applyBorder="1" applyAlignment="1" applyProtection="1">
      <alignment horizontal="right" vertical="center" shrinkToFit="1"/>
    </xf>
    <xf numFmtId="2" fontId="1" fillId="2" borderId="20" xfId="0" applyNumberFormat="1" applyFont="1" applyFill="1" applyBorder="1" applyAlignment="1" applyProtection="1">
      <alignment horizontal="right" vertical="center"/>
    </xf>
    <xf numFmtId="2" fontId="17" fillId="0" borderId="1" xfId="0" applyNumberFormat="1" applyFont="1" applyFill="1" applyBorder="1" applyAlignment="1" applyProtection="1">
      <alignment horizontal="right" vertical="center"/>
    </xf>
    <xf numFmtId="2" fontId="18" fillId="0" borderId="36" xfId="1" applyNumberFormat="1" applyFont="1" applyFill="1" applyBorder="1" applyAlignment="1" applyProtection="1">
      <alignment horizontal="right" vertical="center" shrinkToFit="1"/>
    </xf>
    <xf numFmtId="2" fontId="17" fillId="0" borderId="81" xfId="0" applyNumberFormat="1" applyFont="1" applyFill="1" applyBorder="1" applyAlignment="1" applyProtection="1">
      <alignment horizontal="right" vertical="center"/>
    </xf>
    <xf numFmtId="2" fontId="19" fillId="0" borderId="0" xfId="0" applyNumberFormat="1" applyFont="1" applyAlignment="1">
      <alignment horizontal="right"/>
    </xf>
    <xf numFmtId="2" fontId="17" fillId="0" borderId="79" xfId="0" applyNumberFormat="1" applyFont="1" applyFill="1" applyBorder="1" applyAlignment="1" applyProtection="1">
      <alignment vertical="center"/>
    </xf>
    <xf numFmtId="0" fontId="18" fillId="0" borderId="77" xfId="1" applyFont="1" applyFill="1" applyBorder="1" applyAlignment="1" applyProtection="1">
      <alignment vertical="center" shrinkToFit="1"/>
    </xf>
    <xf numFmtId="0" fontId="18" fillId="0" borderId="85" xfId="1" applyFont="1" applyFill="1" applyBorder="1" applyAlignment="1" applyProtection="1">
      <alignment vertical="center" shrinkToFit="1"/>
    </xf>
    <xf numFmtId="0" fontId="18" fillId="0" borderId="84" xfId="1" applyFont="1" applyFill="1" applyBorder="1" applyAlignment="1" applyProtection="1">
      <alignment vertical="center" shrinkToFit="1"/>
    </xf>
    <xf numFmtId="0" fontId="1" fillId="2" borderId="75" xfId="0" applyFont="1" applyFill="1" applyBorder="1" applyAlignment="1" applyProtection="1">
      <alignment vertical="center"/>
    </xf>
    <xf numFmtId="2" fontId="17" fillId="0" borderId="81" xfId="0" applyNumberFormat="1" applyFont="1" applyFill="1" applyBorder="1" applyAlignment="1" applyProtection="1">
      <alignment vertical="center"/>
    </xf>
    <xf numFmtId="0" fontId="18" fillId="0" borderId="98" xfId="1" applyFont="1" applyFill="1" applyBorder="1" applyAlignment="1" applyProtection="1">
      <alignment vertical="center" shrinkToFit="1"/>
    </xf>
    <xf numFmtId="2" fontId="19" fillId="0" borderId="0" xfId="0" applyNumberFormat="1" applyFont="1" applyAlignment="1"/>
    <xf numFmtId="0" fontId="0" fillId="0" borderId="0" xfId="0" applyFont="1" applyAlignment="1">
      <alignment horizontal="left"/>
    </xf>
    <xf numFmtId="2" fontId="2" fillId="0" borderId="102" xfId="1" applyNumberFormat="1" applyFont="1" applyFill="1" applyBorder="1" applyAlignment="1" applyProtection="1">
      <alignment horizontal="center" vertical="center" shrinkToFit="1"/>
    </xf>
    <xf numFmtId="2" fontId="2" fillId="0" borderId="103" xfId="1" applyNumberFormat="1" applyFont="1" applyFill="1" applyBorder="1" applyAlignment="1" applyProtection="1">
      <alignment horizontal="center" vertical="center" shrinkToFit="1"/>
    </xf>
    <xf numFmtId="2" fontId="2" fillId="0" borderId="7" xfId="1" applyNumberFormat="1" applyFont="1" applyFill="1" applyBorder="1" applyAlignment="1" applyProtection="1">
      <alignment horizontal="center" vertical="center" shrinkToFit="1"/>
    </xf>
    <xf numFmtId="2" fontId="2" fillId="0" borderId="62" xfId="1" applyNumberFormat="1" applyFont="1" applyFill="1" applyBorder="1" applyAlignment="1" applyProtection="1">
      <alignment horizontal="center" vertical="center" shrinkToFit="1"/>
    </xf>
    <xf numFmtId="2" fontId="2" fillId="0" borderId="19" xfId="1" applyNumberFormat="1" applyFont="1" applyFill="1" applyBorder="1" applyAlignment="1" applyProtection="1">
      <alignment horizontal="center" vertical="center" shrinkToFit="1"/>
    </xf>
    <xf numFmtId="2" fontId="2" fillId="0" borderId="61" xfId="1" applyNumberFormat="1" applyFont="1" applyFill="1" applyBorder="1" applyAlignment="1" applyProtection="1">
      <alignment horizontal="center" vertical="center" shrinkToFit="1"/>
    </xf>
    <xf numFmtId="2" fontId="1" fillId="0" borderId="21" xfId="0" applyNumberFormat="1" applyFont="1" applyFill="1" applyBorder="1" applyAlignment="1" applyProtection="1">
      <alignment horizontal="center" vertical="center"/>
    </xf>
    <xf numFmtId="2" fontId="1" fillId="0" borderId="66" xfId="0" applyNumberFormat="1" applyFont="1" applyFill="1" applyBorder="1" applyAlignment="1" applyProtection="1">
      <alignment horizontal="center" vertical="center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82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83" xfId="0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81" xfId="0" applyNumberFormat="1" applyFont="1" applyBorder="1" applyAlignment="1">
      <alignment horizontal="center" vertical="center" wrapText="1"/>
    </xf>
    <xf numFmtId="49" fontId="10" fillId="0" borderId="66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49" fontId="10" fillId="0" borderId="41" xfId="0" applyNumberFormat="1" applyFont="1" applyBorder="1" applyAlignment="1">
      <alignment horizontal="center" vertical="center" wrapText="1"/>
    </xf>
    <xf numFmtId="49" fontId="10" fillId="0" borderId="54" xfId="0" applyNumberFormat="1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40" xfId="0" applyNumberFormat="1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</cellXfs>
  <cellStyles count="2">
    <cellStyle name="Normal" xfId="0" builtinId="0"/>
    <cellStyle name="ปกติ_Sheet1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64476</xdr:colOff>
      <xdr:row>1</xdr:row>
      <xdr:rowOff>205154</xdr:rowOff>
    </xdr:from>
    <xdr:to>
      <xdr:col>15</xdr:col>
      <xdr:colOff>168519</xdr:colOff>
      <xdr:row>2</xdr:row>
      <xdr:rowOff>80597</xdr:rowOff>
    </xdr:to>
    <xdr:sp macro="" textlink="">
      <xdr:nvSpPr>
        <xdr:cNvPr id="2" name="Down Arrow 1"/>
        <xdr:cNvSpPr/>
      </xdr:nvSpPr>
      <xdr:spPr>
        <a:xfrm>
          <a:off x="9706707" y="556846"/>
          <a:ext cx="104043" cy="13188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45"/>
  <sheetViews>
    <sheetView tabSelected="1" view="pageBreakPreview" zoomScale="130" zoomScaleNormal="130" zoomScaleSheetLayoutView="130" workbookViewId="0">
      <selection activeCell="B44" sqref="B44"/>
    </sheetView>
  </sheetViews>
  <sheetFormatPr defaultRowHeight="15"/>
  <cols>
    <col min="1" max="1" width="35.5703125" style="135" customWidth="1"/>
    <col min="2" max="2" width="9.140625" style="131" customWidth="1"/>
    <col min="3" max="3" width="7.140625" style="132" customWidth="1"/>
    <col min="4" max="4" width="9.140625" style="132" customWidth="1"/>
    <col min="5" max="5" width="6.7109375" style="133" customWidth="1"/>
    <col min="6" max="6" width="7.7109375" style="134" bestFit="1" customWidth="1"/>
    <col min="7" max="7" width="6.7109375" style="132" customWidth="1"/>
    <col min="8" max="8" width="9.140625" style="132" customWidth="1"/>
    <col min="9" max="9" width="6.7109375" style="132" customWidth="1"/>
    <col min="10" max="10" width="7.5703125" style="134" bestFit="1" customWidth="1"/>
    <col min="11" max="11" width="7.5703125" style="212" customWidth="1"/>
    <col min="12" max="12" width="5.140625" style="220" customWidth="1"/>
    <col min="13" max="13" width="7.5703125" style="132" customWidth="1"/>
    <col min="14" max="14" width="9.140625" style="109" customWidth="1"/>
    <col min="15" max="15" width="9.7109375" style="109" customWidth="1"/>
    <col min="16" max="16" width="8.140625" style="109" customWidth="1"/>
    <col min="17" max="17" width="7.28515625" style="109" customWidth="1"/>
    <col min="18" max="18" width="6" style="202" customWidth="1"/>
    <col min="19" max="19" width="5.5703125" style="221" customWidth="1"/>
    <col min="20" max="16384" width="9.140625" style="109"/>
  </cols>
  <sheetData>
    <row r="1" spans="1:21" ht="27.75" customHeight="1">
      <c r="A1" s="241" t="s">
        <v>57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</row>
    <row r="2" spans="1:21" ht="20.25" customHeight="1" thickBot="1">
      <c r="A2" s="110"/>
      <c r="B2" s="2"/>
      <c r="C2" s="2"/>
      <c r="D2" s="111"/>
      <c r="E2" s="111"/>
      <c r="F2" s="112"/>
      <c r="G2" s="111"/>
      <c r="H2" s="111"/>
      <c r="I2" s="111"/>
      <c r="J2" s="112"/>
      <c r="K2" s="203"/>
      <c r="L2" s="178"/>
      <c r="M2" s="250" t="s">
        <v>62</v>
      </c>
      <c r="N2" s="250"/>
      <c r="O2" s="250"/>
      <c r="P2" s="250"/>
      <c r="Q2" s="250"/>
      <c r="R2" s="250"/>
      <c r="S2" s="250"/>
      <c r="T2" s="113"/>
      <c r="U2" s="113"/>
    </row>
    <row r="3" spans="1:21" ht="54.75" customHeight="1" thickBot="1">
      <c r="A3" s="255" t="s">
        <v>0</v>
      </c>
      <c r="B3" s="258" t="s">
        <v>35</v>
      </c>
      <c r="C3" s="261" t="s">
        <v>33</v>
      </c>
      <c r="D3" s="262"/>
      <c r="E3" s="262"/>
      <c r="F3" s="263"/>
      <c r="G3" s="261" t="s">
        <v>34</v>
      </c>
      <c r="H3" s="262"/>
      <c r="I3" s="262"/>
      <c r="J3" s="263"/>
      <c r="K3" s="232" t="s">
        <v>59</v>
      </c>
      <c r="L3" s="233"/>
      <c r="M3" s="245" t="s">
        <v>52</v>
      </c>
      <c r="N3" s="246"/>
      <c r="O3" s="246"/>
      <c r="P3" s="246"/>
      <c r="Q3" s="242" t="s">
        <v>53</v>
      </c>
      <c r="R3" s="247" t="s">
        <v>54</v>
      </c>
      <c r="S3" s="247"/>
      <c r="T3" s="114"/>
      <c r="U3" s="114"/>
    </row>
    <row r="4" spans="1:21" ht="21.75">
      <c r="A4" s="256"/>
      <c r="B4" s="259"/>
      <c r="C4" s="264" t="s">
        <v>29</v>
      </c>
      <c r="D4" s="230" t="s">
        <v>32</v>
      </c>
      <c r="E4" s="253" t="s">
        <v>46</v>
      </c>
      <c r="F4" s="254"/>
      <c r="G4" s="266" t="s">
        <v>29</v>
      </c>
      <c r="H4" s="230" t="s">
        <v>32</v>
      </c>
      <c r="I4" s="253" t="s">
        <v>46</v>
      </c>
      <c r="J4" s="254"/>
      <c r="K4" s="234"/>
      <c r="L4" s="235"/>
      <c r="M4" s="251" t="s">
        <v>47</v>
      </c>
      <c r="N4" s="238" t="s">
        <v>55</v>
      </c>
      <c r="O4" s="239"/>
      <c r="P4" s="240"/>
      <c r="Q4" s="243"/>
      <c r="R4" s="248"/>
      <c r="S4" s="248"/>
    </row>
    <row r="5" spans="1:21" ht="42.75" customHeight="1" thickBot="1">
      <c r="A5" s="257"/>
      <c r="B5" s="260"/>
      <c r="C5" s="265"/>
      <c r="D5" s="231"/>
      <c r="E5" s="81" t="s">
        <v>30</v>
      </c>
      <c r="F5" s="96" t="s">
        <v>31</v>
      </c>
      <c r="G5" s="267"/>
      <c r="H5" s="231"/>
      <c r="I5" s="22" t="s">
        <v>30</v>
      </c>
      <c r="J5" s="96" t="s">
        <v>31</v>
      </c>
      <c r="K5" s="236"/>
      <c r="L5" s="237"/>
      <c r="M5" s="252"/>
      <c r="N5" s="138" t="s">
        <v>49</v>
      </c>
      <c r="O5" s="162" t="s">
        <v>48</v>
      </c>
      <c r="P5" s="176" t="s">
        <v>61</v>
      </c>
      <c r="Q5" s="244"/>
      <c r="R5" s="249"/>
      <c r="S5" s="249"/>
    </row>
    <row r="6" spans="1:21" ht="20.100000000000001" customHeight="1">
      <c r="A6" s="53" t="s">
        <v>1</v>
      </c>
      <c r="B6" s="34"/>
      <c r="C6" s="54"/>
      <c r="D6" s="35"/>
      <c r="E6" s="82"/>
      <c r="F6" s="97"/>
      <c r="G6" s="35"/>
      <c r="H6" s="35"/>
      <c r="I6" s="36"/>
      <c r="J6" s="97"/>
      <c r="K6" s="204"/>
      <c r="L6" s="213"/>
      <c r="M6" s="136"/>
      <c r="N6" s="139"/>
      <c r="O6" s="163"/>
      <c r="P6" s="137"/>
      <c r="Q6" s="151"/>
      <c r="R6" s="193"/>
      <c r="S6" s="155"/>
    </row>
    <row r="7" spans="1:21" ht="20.100000000000001" customHeight="1">
      <c r="A7" s="20" t="s">
        <v>2</v>
      </c>
      <c r="B7" s="115">
        <v>10</v>
      </c>
      <c r="C7" s="69">
        <v>5</v>
      </c>
      <c r="D7" s="23">
        <v>5</v>
      </c>
      <c r="E7" s="160"/>
      <c r="F7" s="161"/>
      <c r="G7" s="23"/>
      <c r="H7" s="23"/>
      <c r="I7" s="37"/>
      <c r="J7" s="98"/>
      <c r="K7" s="205">
        <f>+C7/B7</f>
        <v>0.5</v>
      </c>
      <c r="L7" s="214" t="s">
        <v>56</v>
      </c>
      <c r="M7" s="69">
        <v>4</v>
      </c>
      <c r="N7" s="140">
        <v>1</v>
      </c>
      <c r="O7" s="164"/>
      <c r="P7" s="37">
        <f>SUM(N7:O7)</f>
        <v>1</v>
      </c>
      <c r="Q7" s="177">
        <v>5</v>
      </c>
      <c r="R7" s="194">
        <f t="shared" ref="R7:R12" si="0">+P7/Q7</f>
        <v>0.2</v>
      </c>
      <c r="S7" s="152" t="s">
        <v>56</v>
      </c>
    </row>
    <row r="8" spans="1:21" ht="20.100000000000001" customHeight="1">
      <c r="A8" s="21" t="s">
        <v>3</v>
      </c>
      <c r="B8" s="116">
        <v>10</v>
      </c>
      <c r="C8" s="70">
        <v>20</v>
      </c>
      <c r="D8" s="24">
        <v>17</v>
      </c>
      <c r="E8" s="83"/>
      <c r="F8" s="55"/>
      <c r="G8" s="24"/>
      <c r="H8" s="24"/>
      <c r="I8" s="38"/>
      <c r="J8" s="55"/>
      <c r="K8" s="206">
        <f t="shared" ref="K8:K17" si="1">+C8/B8</f>
        <v>2</v>
      </c>
      <c r="L8" s="215" t="s">
        <v>56</v>
      </c>
      <c r="M8" s="70">
        <v>7</v>
      </c>
      <c r="N8" s="141">
        <v>13</v>
      </c>
      <c r="O8" s="165"/>
      <c r="P8" s="37">
        <f t="shared" ref="P8:P17" si="2">SUM(N8:O8)</f>
        <v>13</v>
      </c>
      <c r="Q8" s="24">
        <v>20</v>
      </c>
      <c r="R8" s="194">
        <f t="shared" si="0"/>
        <v>0.65</v>
      </c>
      <c r="S8" s="153" t="s">
        <v>56</v>
      </c>
    </row>
    <row r="9" spans="1:21" ht="20.100000000000001" customHeight="1">
      <c r="A9" s="21" t="s">
        <v>4</v>
      </c>
      <c r="B9" s="116">
        <v>5</v>
      </c>
      <c r="C9" s="70">
        <v>7</v>
      </c>
      <c r="D9" s="24">
        <v>5</v>
      </c>
      <c r="E9" s="83"/>
      <c r="F9" s="55"/>
      <c r="G9" s="24"/>
      <c r="H9" s="24"/>
      <c r="I9" s="38"/>
      <c r="J9" s="55"/>
      <c r="K9" s="206">
        <f t="shared" si="1"/>
        <v>1.4</v>
      </c>
      <c r="L9" s="215" t="s">
        <v>56</v>
      </c>
      <c r="M9" s="70">
        <v>2</v>
      </c>
      <c r="N9" s="141">
        <v>5</v>
      </c>
      <c r="O9" s="165"/>
      <c r="P9" s="37">
        <f t="shared" si="2"/>
        <v>5</v>
      </c>
      <c r="Q9" s="24">
        <v>7</v>
      </c>
      <c r="R9" s="194">
        <f t="shared" si="0"/>
        <v>0.7142857142857143</v>
      </c>
      <c r="S9" s="153" t="s">
        <v>56</v>
      </c>
    </row>
    <row r="10" spans="1:21" ht="20.100000000000001" customHeight="1">
      <c r="A10" s="21" t="s">
        <v>5</v>
      </c>
      <c r="B10" s="116">
        <v>5</v>
      </c>
      <c r="C10" s="70">
        <v>10</v>
      </c>
      <c r="D10" s="24">
        <v>10</v>
      </c>
      <c r="E10" s="83"/>
      <c r="F10" s="55"/>
      <c r="G10" s="24"/>
      <c r="H10" s="24"/>
      <c r="I10" s="38"/>
      <c r="J10" s="55"/>
      <c r="K10" s="206">
        <f t="shared" si="1"/>
        <v>2</v>
      </c>
      <c r="L10" s="215" t="s">
        <v>56</v>
      </c>
      <c r="M10" s="70">
        <v>9</v>
      </c>
      <c r="N10" s="141">
        <v>1</v>
      </c>
      <c r="O10" s="165"/>
      <c r="P10" s="37">
        <f t="shared" si="2"/>
        <v>1</v>
      </c>
      <c r="Q10" s="24">
        <v>10</v>
      </c>
      <c r="R10" s="194">
        <f t="shared" si="0"/>
        <v>0.1</v>
      </c>
      <c r="S10" s="153" t="s">
        <v>56</v>
      </c>
    </row>
    <row r="11" spans="1:21" ht="20.100000000000001" customHeight="1">
      <c r="A11" s="21" t="s">
        <v>6</v>
      </c>
      <c r="B11" s="116">
        <v>10</v>
      </c>
      <c r="C11" s="70">
        <v>10</v>
      </c>
      <c r="D11" s="24">
        <v>8</v>
      </c>
      <c r="E11" s="107"/>
      <c r="F11" s="55"/>
      <c r="G11" s="24"/>
      <c r="H11" s="24"/>
      <c r="I11" s="38"/>
      <c r="J11" s="55"/>
      <c r="K11" s="206">
        <f t="shared" si="1"/>
        <v>1</v>
      </c>
      <c r="L11" s="215" t="s">
        <v>56</v>
      </c>
      <c r="M11" s="70">
        <v>6</v>
      </c>
      <c r="N11" s="141">
        <v>2</v>
      </c>
      <c r="O11" s="165">
        <v>2</v>
      </c>
      <c r="P11" s="37">
        <f t="shared" si="2"/>
        <v>4</v>
      </c>
      <c r="Q11" s="24">
        <v>10</v>
      </c>
      <c r="R11" s="194">
        <f t="shared" si="0"/>
        <v>0.4</v>
      </c>
      <c r="S11" s="153" t="s">
        <v>56</v>
      </c>
    </row>
    <row r="12" spans="1:21" ht="20.100000000000001" customHeight="1">
      <c r="A12" s="21" t="s">
        <v>7</v>
      </c>
      <c r="B12" s="116">
        <v>5</v>
      </c>
      <c r="C12" s="70">
        <v>4</v>
      </c>
      <c r="D12" s="24">
        <v>4</v>
      </c>
      <c r="E12" s="83"/>
      <c r="F12" s="55"/>
      <c r="G12" s="24"/>
      <c r="H12" s="24"/>
      <c r="I12" s="38"/>
      <c r="J12" s="55"/>
      <c r="K12" s="206">
        <f t="shared" si="1"/>
        <v>0.8</v>
      </c>
      <c r="L12" s="215" t="s">
        <v>56</v>
      </c>
      <c r="M12" s="70"/>
      <c r="N12" s="141">
        <v>3</v>
      </c>
      <c r="O12" s="165">
        <v>1</v>
      </c>
      <c r="P12" s="37">
        <f t="shared" si="2"/>
        <v>4</v>
      </c>
      <c r="Q12" s="24">
        <v>4</v>
      </c>
      <c r="R12" s="195">
        <f t="shared" si="0"/>
        <v>1</v>
      </c>
      <c r="S12" s="153" t="s">
        <v>56</v>
      </c>
    </row>
    <row r="13" spans="1:21" ht="20.100000000000001" customHeight="1">
      <c r="A13" s="21" t="s">
        <v>8</v>
      </c>
      <c r="B13" s="116">
        <v>5</v>
      </c>
      <c r="C13" s="70" t="s">
        <v>58</v>
      </c>
      <c r="D13" s="24"/>
      <c r="E13" s="83"/>
      <c r="F13" s="39"/>
      <c r="G13" s="102"/>
      <c r="H13" s="24"/>
      <c r="I13" s="38"/>
      <c r="J13" s="55"/>
      <c r="K13" s="206" t="s">
        <v>60</v>
      </c>
      <c r="L13" s="215"/>
      <c r="M13" s="70"/>
      <c r="N13" s="141"/>
      <c r="O13" s="165"/>
      <c r="P13" s="37" t="s">
        <v>60</v>
      </c>
      <c r="Q13" s="24" t="s">
        <v>58</v>
      </c>
      <c r="R13" s="224" t="s">
        <v>60</v>
      </c>
      <c r="S13" s="225"/>
    </row>
    <row r="14" spans="1:21" ht="20.100000000000001" customHeight="1">
      <c r="A14" s="21" t="s">
        <v>9</v>
      </c>
      <c r="B14" s="116">
        <v>5</v>
      </c>
      <c r="C14" s="70">
        <v>3</v>
      </c>
      <c r="D14" s="24">
        <v>3</v>
      </c>
      <c r="E14" s="83"/>
      <c r="F14" s="39"/>
      <c r="G14" s="102"/>
      <c r="H14" s="24"/>
      <c r="I14" s="38"/>
      <c r="J14" s="55"/>
      <c r="K14" s="206">
        <f t="shared" si="1"/>
        <v>0.6</v>
      </c>
      <c r="L14" s="215" t="s">
        <v>56</v>
      </c>
      <c r="M14" s="70">
        <v>3</v>
      </c>
      <c r="N14" s="141"/>
      <c r="O14" s="165"/>
      <c r="P14" s="37">
        <f t="shared" si="2"/>
        <v>0</v>
      </c>
      <c r="Q14" s="24">
        <v>3</v>
      </c>
      <c r="R14" s="224">
        <f>+P14/Q14</f>
        <v>0</v>
      </c>
      <c r="S14" s="225"/>
    </row>
    <row r="15" spans="1:21" ht="20.100000000000001" customHeight="1">
      <c r="A15" s="21" t="s">
        <v>10</v>
      </c>
      <c r="B15" s="116">
        <v>5</v>
      </c>
      <c r="C15" s="70" t="s">
        <v>58</v>
      </c>
      <c r="D15" s="24"/>
      <c r="E15" s="83"/>
      <c r="F15" s="55"/>
      <c r="G15" s="24"/>
      <c r="H15" s="24"/>
      <c r="I15" s="38"/>
      <c r="J15" s="55"/>
      <c r="K15" s="206" t="s">
        <v>60</v>
      </c>
      <c r="L15" s="215"/>
      <c r="M15" s="70"/>
      <c r="N15" s="141"/>
      <c r="O15" s="165"/>
      <c r="P15" s="37" t="s">
        <v>60</v>
      </c>
      <c r="Q15" s="24" t="s">
        <v>58</v>
      </c>
      <c r="R15" s="224" t="s">
        <v>60</v>
      </c>
      <c r="S15" s="225"/>
    </row>
    <row r="16" spans="1:21" ht="20.100000000000001" customHeight="1">
      <c r="A16" s="16" t="s">
        <v>11</v>
      </c>
      <c r="B16" s="117">
        <v>5</v>
      </c>
      <c r="C16" s="71">
        <v>1</v>
      </c>
      <c r="D16" s="25">
        <v>1</v>
      </c>
      <c r="E16" s="84"/>
      <c r="F16" s="56"/>
      <c r="G16" s="25"/>
      <c r="H16" s="25"/>
      <c r="I16" s="40"/>
      <c r="J16" s="56"/>
      <c r="K16" s="207">
        <f t="shared" si="1"/>
        <v>0.2</v>
      </c>
      <c r="L16" s="216" t="s">
        <v>56</v>
      </c>
      <c r="M16" s="71">
        <v>1</v>
      </c>
      <c r="N16" s="141"/>
      <c r="O16" s="165"/>
      <c r="P16" s="37">
        <f t="shared" si="2"/>
        <v>0</v>
      </c>
      <c r="Q16" s="25">
        <v>1</v>
      </c>
      <c r="R16" s="226">
        <f>+P16/Q16</f>
        <v>0</v>
      </c>
      <c r="S16" s="227"/>
    </row>
    <row r="17" spans="1:19" ht="20.100000000000001" customHeight="1" thickBot="1">
      <c r="A17" s="5" t="s">
        <v>12</v>
      </c>
      <c r="B17" s="5">
        <f>SUM(B7:B16)</f>
        <v>65</v>
      </c>
      <c r="C17" s="5">
        <f>SUM(C7:C16)</f>
        <v>60</v>
      </c>
      <c r="D17" s="8">
        <f>SUM(D7:D16)</f>
        <v>53</v>
      </c>
      <c r="E17" s="85"/>
      <c r="F17" s="57"/>
      <c r="G17" s="8"/>
      <c r="H17" s="8"/>
      <c r="I17" s="1"/>
      <c r="J17" s="57"/>
      <c r="K17" s="208">
        <f t="shared" si="1"/>
        <v>0.92307692307692313</v>
      </c>
      <c r="L17" s="217" t="s">
        <v>56</v>
      </c>
      <c r="M17" s="5">
        <f>SUM(M7:M16)</f>
        <v>32</v>
      </c>
      <c r="N17" s="142">
        <f>SUM(N7:N16)</f>
        <v>25</v>
      </c>
      <c r="O17" s="166">
        <f>SUM(O7:O16)</f>
        <v>3</v>
      </c>
      <c r="P17" s="1">
        <f t="shared" si="2"/>
        <v>28</v>
      </c>
      <c r="Q17" s="8">
        <f>SUM(Q7:Q16)</f>
        <v>60</v>
      </c>
      <c r="R17" s="196">
        <f>+P17/Q17</f>
        <v>0.46666666666666667</v>
      </c>
      <c r="S17" s="154" t="s">
        <v>56</v>
      </c>
    </row>
    <row r="18" spans="1:19" ht="20.100000000000001" customHeight="1">
      <c r="A18" s="6" t="s">
        <v>13</v>
      </c>
      <c r="B18" s="72"/>
      <c r="C18" s="72"/>
      <c r="D18" s="41"/>
      <c r="E18" s="86"/>
      <c r="F18" s="99"/>
      <c r="G18" s="41"/>
      <c r="H18" s="41"/>
      <c r="I18" s="42"/>
      <c r="J18" s="99"/>
      <c r="K18" s="209"/>
      <c r="L18" s="218"/>
      <c r="M18" s="179"/>
      <c r="N18" s="180"/>
      <c r="O18" s="181"/>
      <c r="P18" s="182"/>
      <c r="Q18" s="183"/>
      <c r="R18" s="197"/>
      <c r="S18" s="184"/>
    </row>
    <row r="19" spans="1:19" ht="20.100000000000001" customHeight="1">
      <c r="A19" s="11" t="s">
        <v>14</v>
      </c>
      <c r="B19" s="118">
        <v>10</v>
      </c>
      <c r="C19" s="73">
        <v>5</v>
      </c>
      <c r="D19" s="26">
        <v>3</v>
      </c>
      <c r="E19" s="87"/>
      <c r="F19" s="58"/>
      <c r="G19" s="26"/>
      <c r="H19" s="26"/>
      <c r="I19" s="43"/>
      <c r="J19" s="58"/>
      <c r="K19" s="210">
        <f t="shared" ref="K19:K21" si="3">+C19/B19</f>
        <v>0.5</v>
      </c>
      <c r="L19" s="219" t="s">
        <v>56</v>
      </c>
      <c r="M19" s="73">
        <v>2</v>
      </c>
      <c r="N19" s="143">
        <v>3</v>
      </c>
      <c r="O19" s="167"/>
      <c r="P19" s="185">
        <f>SUM(N19:O19)</f>
        <v>3</v>
      </c>
      <c r="Q19" s="26">
        <v>5</v>
      </c>
      <c r="R19" s="198">
        <f>+P19/Q19</f>
        <v>0.6</v>
      </c>
      <c r="S19" s="152" t="s">
        <v>56</v>
      </c>
    </row>
    <row r="20" spans="1:19" ht="20.100000000000001" customHeight="1">
      <c r="A20" s="4" t="s">
        <v>15</v>
      </c>
      <c r="B20" s="119">
        <v>5</v>
      </c>
      <c r="C20" s="74">
        <v>5</v>
      </c>
      <c r="D20" s="27">
        <v>4</v>
      </c>
      <c r="E20" s="88"/>
      <c r="F20" s="61"/>
      <c r="G20" s="27">
        <v>9</v>
      </c>
      <c r="H20" s="156">
        <v>7</v>
      </c>
      <c r="I20" s="120"/>
      <c r="J20" s="55"/>
      <c r="K20" s="206">
        <f>+(C20+G20)/B20</f>
        <v>2.8</v>
      </c>
      <c r="L20" s="215" t="s">
        <v>56</v>
      </c>
      <c r="M20" s="74">
        <v>3</v>
      </c>
      <c r="N20" s="144">
        <v>11</v>
      </c>
      <c r="O20" s="168"/>
      <c r="P20" s="37">
        <f t="shared" ref="P20:P21" si="4">SUM(N20:O20)</f>
        <v>11</v>
      </c>
      <c r="Q20" s="27">
        <v>14</v>
      </c>
      <c r="R20" s="194">
        <f t="shared" ref="R20:R21" si="5">+P20/Q20</f>
        <v>0.7857142857142857</v>
      </c>
      <c r="S20" s="153" t="s">
        <v>56</v>
      </c>
    </row>
    <row r="21" spans="1:19" ht="20.100000000000001" customHeight="1">
      <c r="A21" s="12" t="s">
        <v>16</v>
      </c>
      <c r="B21" s="121">
        <v>5</v>
      </c>
      <c r="C21" s="74">
        <v>7</v>
      </c>
      <c r="D21" s="27">
        <v>5</v>
      </c>
      <c r="E21" s="88"/>
      <c r="F21" s="61"/>
      <c r="G21" s="28"/>
      <c r="H21" s="28"/>
      <c r="I21" s="46"/>
      <c r="J21" s="59"/>
      <c r="K21" s="206">
        <f t="shared" si="3"/>
        <v>1.4</v>
      </c>
      <c r="L21" s="215" t="s">
        <v>56</v>
      </c>
      <c r="M21" s="74"/>
      <c r="N21" s="145">
        <v>3</v>
      </c>
      <c r="O21" s="169">
        <v>4</v>
      </c>
      <c r="P21" s="37">
        <f t="shared" si="4"/>
        <v>7</v>
      </c>
      <c r="Q21" s="27">
        <v>7</v>
      </c>
      <c r="R21" s="195">
        <f t="shared" si="5"/>
        <v>1</v>
      </c>
      <c r="S21" s="153" t="s">
        <v>56</v>
      </c>
    </row>
    <row r="22" spans="1:19" ht="20.100000000000001" customHeight="1">
      <c r="A22" s="13" t="s">
        <v>17</v>
      </c>
      <c r="B22" s="122">
        <v>5</v>
      </c>
      <c r="C22" s="75" t="s">
        <v>58</v>
      </c>
      <c r="D22" s="29" t="s">
        <v>58</v>
      </c>
      <c r="E22" s="90"/>
      <c r="F22" s="48"/>
      <c r="G22" s="100"/>
      <c r="H22" s="29"/>
      <c r="I22" s="47"/>
      <c r="J22" s="62"/>
      <c r="K22" s="206" t="s">
        <v>60</v>
      </c>
      <c r="L22" s="215"/>
      <c r="M22" s="75"/>
      <c r="N22" s="146"/>
      <c r="O22" s="170"/>
      <c r="P22" s="37" t="s">
        <v>60</v>
      </c>
      <c r="Q22" s="29" t="s">
        <v>58</v>
      </c>
      <c r="R22" s="226" t="s">
        <v>60</v>
      </c>
      <c r="S22" s="227"/>
    </row>
    <row r="23" spans="1:19" ht="20.100000000000001" customHeight="1" thickBot="1">
      <c r="A23" s="5" t="s">
        <v>18</v>
      </c>
      <c r="B23" s="5">
        <f>SUM(B19:B22)</f>
        <v>25</v>
      </c>
      <c r="C23" s="5">
        <f>SUM(C19:C22)</f>
        <v>17</v>
      </c>
      <c r="D23" s="8">
        <f>SUM(D19:D22)</f>
        <v>12</v>
      </c>
      <c r="E23" s="85"/>
      <c r="F23" s="57"/>
      <c r="G23" s="8">
        <f>SUM(G19:G22)</f>
        <v>9</v>
      </c>
      <c r="H23" s="8">
        <f>SUM(H19:H22)</f>
        <v>7</v>
      </c>
      <c r="I23" s="1"/>
      <c r="J23" s="57"/>
      <c r="K23" s="208">
        <f>+(C23+G23)/B23</f>
        <v>1.04</v>
      </c>
      <c r="L23" s="217" t="s">
        <v>56</v>
      </c>
      <c r="M23" s="5">
        <f>SUM(M19:M22)</f>
        <v>5</v>
      </c>
      <c r="N23" s="142">
        <f>SUM(N19:N22)</f>
        <v>17</v>
      </c>
      <c r="O23" s="166">
        <f>SUM(O19:O22)</f>
        <v>4</v>
      </c>
      <c r="P23" s="1">
        <f>SUM(P19:P22)</f>
        <v>21</v>
      </c>
      <c r="Q23" s="1">
        <f>SUM(Q19:Q22)</f>
        <v>26</v>
      </c>
      <c r="R23" s="196">
        <f>+P23/Q23</f>
        <v>0.80769230769230771</v>
      </c>
      <c r="S23" s="154" t="s">
        <v>56</v>
      </c>
    </row>
    <row r="24" spans="1:19" ht="20.100000000000001" customHeight="1">
      <c r="A24" s="3" t="s">
        <v>19</v>
      </c>
      <c r="B24" s="34"/>
      <c r="C24" s="34"/>
      <c r="D24" s="35"/>
      <c r="E24" s="82"/>
      <c r="F24" s="97"/>
      <c r="G24" s="35"/>
      <c r="H24" s="35"/>
      <c r="I24" s="36"/>
      <c r="J24" s="97"/>
      <c r="K24" s="211"/>
      <c r="L24" s="218"/>
      <c r="M24" s="34"/>
      <c r="N24" s="139"/>
      <c r="O24" s="163"/>
      <c r="P24" s="36"/>
      <c r="Q24" s="35"/>
      <c r="R24" s="228"/>
      <c r="S24" s="229"/>
    </row>
    <row r="25" spans="1:19" ht="20.100000000000001" customHeight="1">
      <c r="A25" s="14" t="s">
        <v>20</v>
      </c>
      <c r="B25" s="123">
        <v>10</v>
      </c>
      <c r="C25" s="76">
        <v>11</v>
      </c>
      <c r="D25" s="30">
        <v>10</v>
      </c>
      <c r="E25" s="91"/>
      <c r="F25" s="60"/>
      <c r="G25" s="30"/>
      <c r="H25" s="30"/>
      <c r="I25" s="49"/>
      <c r="J25" s="60"/>
      <c r="K25" s="206">
        <f t="shared" ref="K25:K29" si="6">+C25/B25</f>
        <v>1.1000000000000001</v>
      </c>
      <c r="L25" s="215" t="s">
        <v>56</v>
      </c>
      <c r="M25" s="76">
        <v>9</v>
      </c>
      <c r="N25" s="147">
        <v>2</v>
      </c>
      <c r="O25" s="171"/>
      <c r="P25" s="40">
        <f t="shared" ref="P25:P28" si="7">SUM(N25:O25)</f>
        <v>2</v>
      </c>
      <c r="Q25" s="30">
        <v>5</v>
      </c>
      <c r="R25" s="199">
        <f>+P25/Q25</f>
        <v>0.4</v>
      </c>
      <c r="S25" s="158" t="s">
        <v>56</v>
      </c>
    </row>
    <row r="26" spans="1:19" ht="20.100000000000001" customHeight="1">
      <c r="A26" s="4" t="s">
        <v>21</v>
      </c>
      <c r="B26" s="119">
        <v>10</v>
      </c>
      <c r="C26" s="74">
        <v>3</v>
      </c>
      <c r="D26" s="27">
        <v>3</v>
      </c>
      <c r="E26" s="88"/>
      <c r="F26" s="61"/>
      <c r="G26" s="27"/>
      <c r="H26" s="27"/>
      <c r="I26" s="44"/>
      <c r="J26" s="61"/>
      <c r="K26" s="206">
        <f t="shared" si="6"/>
        <v>0.3</v>
      </c>
      <c r="L26" s="215" t="s">
        <v>56</v>
      </c>
      <c r="M26" s="74"/>
      <c r="N26" s="144">
        <v>2</v>
      </c>
      <c r="O26" s="168">
        <v>1</v>
      </c>
      <c r="P26" s="38">
        <f t="shared" si="7"/>
        <v>3</v>
      </c>
      <c r="Q26" s="27">
        <v>5</v>
      </c>
      <c r="R26" s="200">
        <f>+P26/Q26</f>
        <v>0.6</v>
      </c>
      <c r="S26" s="153" t="s">
        <v>56</v>
      </c>
    </row>
    <row r="27" spans="1:19" ht="20.100000000000001" customHeight="1">
      <c r="A27" s="12" t="s">
        <v>22</v>
      </c>
      <c r="B27" s="121">
        <v>10</v>
      </c>
      <c r="C27" s="45">
        <v>2</v>
      </c>
      <c r="D27" s="28">
        <v>2</v>
      </c>
      <c r="E27" s="89"/>
      <c r="F27" s="59"/>
      <c r="G27" s="28"/>
      <c r="H27" s="28"/>
      <c r="I27" s="46"/>
      <c r="J27" s="59"/>
      <c r="K27" s="206">
        <f t="shared" si="6"/>
        <v>0.2</v>
      </c>
      <c r="L27" s="215" t="s">
        <v>56</v>
      </c>
      <c r="M27" s="74">
        <v>2</v>
      </c>
      <c r="N27" s="144"/>
      <c r="O27" s="168"/>
      <c r="P27" s="38">
        <f t="shared" si="7"/>
        <v>0</v>
      </c>
      <c r="Q27" s="27">
        <v>5</v>
      </c>
      <c r="R27" s="224">
        <f>+P27/Q27</f>
        <v>0</v>
      </c>
      <c r="S27" s="225"/>
    </row>
    <row r="28" spans="1:19" ht="20.100000000000001" customHeight="1">
      <c r="A28" s="13" t="s">
        <v>23</v>
      </c>
      <c r="B28" s="122">
        <v>11</v>
      </c>
      <c r="C28" s="75">
        <v>6</v>
      </c>
      <c r="D28" s="29">
        <v>6</v>
      </c>
      <c r="E28" s="90"/>
      <c r="F28" s="62"/>
      <c r="G28" s="29"/>
      <c r="H28" s="29"/>
      <c r="I28" s="47"/>
      <c r="J28" s="62"/>
      <c r="K28" s="206">
        <f t="shared" si="6"/>
        <v>0.54545454545454541</v>
      </c>
      <c r="L28" s="215" t="s">
        <v>56</v>
      </c>
      <c r="M28" s="187"/>
      <c r="N28" s="188">
        <v>2</v>
      </c>
      <c r="O28" s="189">
        <v>4</v>
      </c>
      <c r="P28" s="37">
        <f t="shared" si="7"/>
        <v>6</v>
      </c>
      <c r="Q28" s="186">
        <v>5</v>
      </c>
      <c r="R28" s="194">
        <f>+P28/Q28</f>
        <v>1.2</v>
      </c>
      <c r="S28" s="159" t="s">
        <v>56</v>
      </c>
    </row>
    <row r="29" spans="1:19" ht="20.100000000000001" customHeight="1" thickBot="1">
      <c r="A29" s="7" t="s">
        <v>24</v>
      </c>
      <c r="B29" s="7">
        <f>SUM(B25:B28)</f>
        <v>41</v>
      </c>
      <c r="C29" s="7">
        <f>SUM(C25:C28)</f>
        <v>22</v>
      </c>
      <c r="D29" s="9">
        <f>SUM(D25:D28)</f>
        <v>21</v>
      </c>
      <c r="E29" s="92"/>
      <c r="F29" s="63"/>
      <c r="G29" s="9"/>
      <c r="H29" s="9"/>
      <c r="I29" s="10"/>
      <c r="J29" s="63"/>
      <c r="K29" s="208">
        <f t="shared" si="6"/>
        <v>0.53658536585365857</v>
      </c>
      <c r="L29" s="217" t="s">
        <v>56</v>
      </c>
      <c r="M29" s="7">
        <f>SUM(M25:M28)</f>
        <v>11</v>
      </c>
      <c r="N29" s="148">
        <f>SUM(N25:N28)</f>
        <v>6</v>
      </c>
      <c r="O29" s="172">
        <f>SUM(O25:O28)</f>
        <v>5</v>
      </c>
      <c r="P29" s="1">
        <f>SUM(P25:P28)</f>
        <v>11</v>
      </c>
      <c r="Q29" s="1">
        <f>SUM(Q25:Q28)</f>
        <v>20</v>
      </c>
      <c r="R29" s="196">
        <f>+P29/Q29</f>
        <v>0.55000000000000004</v>
      </c>
      <c r="S29" s="154" t="s">
        <v>56</v>
      </c>
    </row>
    <row r="30" spans="1:19" ht="20.100000000000001" customHeight="1">
      <c r="A30" s="3" t="s">
        <v>25</v>
      </c>
      <c r="B30" s="34"/>
      <c r="C30" s="34"/>
      <c r="D30" s="35"/>
      <c r="E30" s="82"/>
      <c r="F30" s="97"/>
      <c r="G30" s="35"/>
      <c r="H30" s="35"/>
      <c r="I30" s="36"/>
      <c r="J30" s="97"/>
      <c r="K30" s="211"/>
      <c r="L30" s="218"/>
      <c r="M30" s="34"/>
      <c r="N30" s="139"/>
      <c r="O30" s="163"/>
      <c r="P30" s="36"/>
      <c r="Q30" s="35"/>
      <c r="R30" s="201"/>
      <c r="S30" s="155"/>
    </row>
    <row r="31" spans="1:19" ht="20.100000000000001" customHeight="1">
      <c r="A31" s="108" t="s">
        <v>36</v>
      </c>
      <c r="B31" s="124">
        <v>30</v>
      </c>
      <c r="C31" s="77">
        <v>17</v>
      </c>
      <c r="D31" s="31">
        <v>15</v>
      </c>
      <c r="E31" s="125"/>
      <c r="F31" s="64"/>
      <c r="G31" s="31"/>
      <c r="H31" s="31"/>
      <c r="I31" s="50"/>
      <c r="J31" s="64"/>
      <c r="K31" s="206">
        <f t="shared" ref="K31" si="8">+C31/B31</f>
        <v>0.56666666666666665</v>
      </c>
      <c r="L31" s="215" t="s">
        <v>56</v>
      </c>
      <c r="M31" s="77">
        <v>9</v>
      </c>
      <c r="N31" s="149">
        <v>8</v>
      </c>
      <c r="O31" s="173"/>
      <c r="P31" s="40">
        <f t="shared" ref="P31:P39" si="9">SUM(N31:O31)</f>
        <v>8</v>
      </c>
      <c r="Q31" s="30">
        <v>5</v>
      </c>
      <c r="R31" s="199">
        <f>+P31/Q31</f>
        <v>1.6</v>
      </c>
      <c r="S31" s="158" t="s">
        <v>56</v>
      </c>
    </row>
    <row r="32" spans="1:19" ht="20.100000000000001" customHeight="1">
      <c r="A32" s="17" t="s">
        <v>37</v>
      </c>
      <c r="B32" s="126">
        <v>20</v>
      </c>
      <c r="C32" s="78">
        <v>19</v>
      </c>
      <c r="D32" s="32">
        <v>18</v>
      </c>
      <c r="E32" s="93"/>
      <c r="F32" s="65"/>
      <c r="G32" s="32"/>
      <c r="H32" s="32"/>
      <c r="I32" s="51"/>
      <c r="J32" s="65"/>
      <c r="K32" s="206">
        <f t="shared" ref="K32:K40" si="10">+C32/B32</f>
        <v>0.95</v>
      </c>
      <c r="L32" s="215" t="s">
        <v>56</v>
      </c>
      <c r="M32" s="79">
        <v>16</v>
      </c>
      <c r="N32" s="150">
        <v>2</v>
      </c>
      <c r="O32" s="174">
        <v>1</v>
      </c>
      <c r="P32" s="38">
        <f t="shared" si="9"/>
        <v>3</v>
      </c>
      <c r="Q32" s="27">
        <v>5</v>
      </c>
      <c r="R32" s="200">
        <f t="shared" ref="R32:R39" si="11">+P32/Q32</f>
        <v>0.6</v>
      </c>
      <c r="S32" s="153" t="s">
        <v>56</v>
      </c>
    </row>
    <row r="33" spans="1:19" ht="20.100000000000001" customHeight="1">
      <c r="A33" s="15" t="s">
        <v>39</v>
      </c>
      <c r="B33" s="126">
        <v>30</v>
      </c>
      <c r="C33" s="79">
        <v>27</v>
      </c>
      <c r="D33" s="33">
        <v>26</v>
      </c>
      <c r="E33" s="94"/>
      <c r="F33" s="66"/>
      <c r="G33" s="33"/>
      <c r="H33" s="33"/>
      <c r="I33" s="52"/>
      <c r="J33" s="66"/>
      <c r="K33" s="206">
        <f t="shared" si="10"/>
        <v>0.9</v>
      </c>
      <c r="L33" s="215" t="s">
        <v>56</v>
      </c>
      <c r="M33" s="79">
        <v>24</v>
      </c>
      <c r="N33" s="150">
        <v>3</v>
      </c>
      <c r="O33" s="174"/>
      <c r="P33" s="38">
        <f t="shared" si="9"/>
        <v>3</v>
      </c>
      <c r="Q33" s="27">
        <v>5</v>
      </c>
      <c r="R33" s="200">
        <f t="shared" si="11"/>
        <v>0.6</v>
      </c>
      <c r="S33" s="153" t="s">
        <v>56</v>
      </c>
    </row>
    <row r="34" spans="1:19" ht="20.100000000000001" customHeight="1">
      <c r="A34" s="15" t="s">
        <v>40</v>
      </c>
      <c r="B34" s="126">
        <v>30</v>
      </c>
      <c r="C34" s="79">
        <v>31</v>
      </c>
      <c r="D34" s="33">
        <v>28</v>
      </c>
      <c r="E34" s="94"/>
      <c r="F34" s="66"/>
      <c r="G34" s="33"/>
      <c r="H34" s="33"/>
      <c r="I34" s="52"/>
      <c r="J34" s="66"/>
      <c r="K34" s="206">
        <f t="shared" si="10"/>
        <v>1.0333333333333334</v>
      </c>
      <c r="L34" s="215" t="s">
        <v>56</v>
      </c>
      <c r="M34" s="79">
        <v>24</v>
      </c>
      <c r="N34" s="150">
        <v>4</v>
      </c>
      <c r="O34" s="174">
        <v>3</v>
      </c>
      <c r="P34" s="38">
        <f t="shared" si="9"/>
        <v>7</v>
      </c>
      <c r="Q34" s="27">
        <v>5</v>
      </c>
      <c r="R34" s="200">
        <f t="shared" si="11"/>
        <v>1.4</v>
      </c>
      <c r="S34" s="153" t="s">
        <v>56</v>
      </c>
    </row>
    <row r="35" spans="1:19" ht="20.100000000000001" customHeight="1">
      <c r="A35" s="17" t="s">
        <v>38</v>
      </c>
      <c r="B35" s="126">
        <v>30</v>
      </c>
      <c r="C35" s="78">
        <v>7</v>
      </c>
      <c r="D35" s="32">
        <v>6</v>
      </c>
      <c r="E35" s="93"/>
      <c r="F35" s="65"/>
      <c r="G35" s="32"/>
      <c r="H35" s="32"/>
      <c r="I35" s="51"/>
      <c r="J35" s="65"/>
      <c r="K35" s="206">
        <f t="shared" si="10"/>
        <v>0.23333333333333334</v>
      </c>
      <c r="L35" s="215" t="s">
        <v>56</v>
      </c>
      <c r="M35" s="79">
        <v>6</v>
      </c>
      <c r="N35" s="150">
        <v>1</v>
      </c>
      <c r="O35" s="174"/>
      <c r="P35" s="38">
        <f t="shared" si="9"/>
        <v>1</v>
      </c>
      <c r="Q35" s="27">
        <v>5</v>
      </c>
      <c r="R35" s="200">
        <f t="shared" si="11"/>
        <v>0.2</v>
      </c>
      <c r="S35" s="153" t="s">
        <v>56</v>
      </c>
    </row>
    <row r="36" spans="1:19" ht="20.100000000000001" customHeight="1">
      <c r="A36" s="17" t="s">
        <v>41</v>
      </c>
      <c r="B36" s="126">
        <v>30</v>
      </c>
      <c r="C36" s="78">
        <v>15</v>
      </c>
      <c r="D36" s="32">
        <v>15</v>
      </c>
      <c r="E36" s="93"/>
      <c r="F36" s="65"/>
      <c r="G36" s="32"/>
      <c r="H36" s="32"/>
      <c r="I36" s="51"/>
      <c r="J36" s="65"/>
      <c r="K36" s="206">
        <f t="shared" si="10"/>
        <v>0.5</v>
      </c>
      <c r="L36" s="215" t="s">
        <v>56</v>
      </c>
      <c r="M36" s="79">
        <v>12</v>
      </c>
      <c r="N36" s="150">
        <v>3</v>
      </c>
      <c r="O36" s="174"/>
      <c r="P36" s="38">
        <f t="shared" si="9"/>
        <v>3</v>
      </c>
      <c r="Q36" s="27">
        <v>5</v>
      </c>
      <c r="R36" s="200">
        <f t="shared" si="11"/>
        <v>0.6</v>
      </c>
      <c r="S36" s="153" t="s">
        <v>56</v>
      </c>
    </row>
    <row r="37" spans="1:19" ht="20.100000000000001" customHeight="1">
      <c r="A37" s="15" t="s">
        <v>42</v>
      </c>
      <c r="B37" s="127">
        <v>30</v>
      </c>
      <c r="C37" s="78">
        <v>7</v>
      </c>
      <c r="D37" s="32">
        <v>7</v>
      </c>
      <c r="E37" s="83"/>
      <c r="F37" s="66"/>
      <c r="G37" s="79">
        <v>32</v>
      </c>
      <c r="H37" s="24">
        <v>25</v>
      </c>
      <c r="I37" s="128"/>
      <c r="J37" s="55"/>
      <c r="K37" s="206">
        <f>+(C37+G37)/B37</f>
        <v>1.3</v>
      </c>
      <c r="L37" s="215" t="s">
        <v>56</v>
      </c>
      <c r="M37" s="79">
        <v>22</v>
      </c>
      <c r="N37" s="141">
        <v>17</v>
      </c>
      <c r="O37" s="165"/>
      <c r="P37" s="38">
        <f t="shared" si="9"/>
        <v>17</v>
      </c>
      <c r="Q37" s="27">
        <v>5</v>
      </c>
      <c r="R37" s="200">
        <f t="shared" si="11"/>
        <v>3.4</v>
      </c>
      <c r="S37" s="153" t="s">
        <v>56</v>
      </c>
    </row>
    <row r="38" spans="1:19" ht="20.100000000000001" customHeight="1">
      <c r="A38" s="15" t="s">
        <v>43</v>
      </c>
      <c r="B38" s="127">
        <v>20</v>
      </c>
      <c r="C38" s="78">
        <v>4</v>
      </c>
      <c r="D38" s="32">
        <v>4</v>
      </c>
      <c r="E38" s="94"/>
      <c r="F38" s="66"/>
      <c r="G38" s="79">
        <v>19</v>
      </c>
      <c r="H38" s="33">
        <v>16</v>
      </c>
      <c r="I38" s="52"/>
      <c r="J38" s="66"/>
      <c r="K38" s="206">
        <f>+(C38+G38)/B38</f>
        <v>1.1499999999999999</v>
      </c>
      <c r="L38" s="215" t="s">
        <v>56</v>
      </c>
      <c r="M38" s="79">
        <v>6</v>
      </c>
      <c r="N38" s="150">
        <v>17</v>
      </c>
      <c r="O38" s="174"/>
      <c r="P38" s="38">
        <f t="shared" si="9"/>
        <v>17</v>
      </c>
      <c r="Q38" s="27">
        <v>5</v>
      </c>
      <c r="R38" s="200">
        <f t="shared" si="11"/>
        <v>3.4</v>
      </c>
      <c r="S38" s="153" t="s">
        <v>56</v>
      </c>
    </row>
    <row r="39" spans="1:19" ht="20.100000000000001" customHeight="1">
      <c r="A39" s="103" t="s">
        <v>44</v>
      </c>
      <c r="B39" s="104">
        <v>30</v>
      </c>
      <c r="C39" s="78">
        <v>1</v>
      </c>
      <c r="D39" s="32">
        <v>1</v>
      </c>
      <c r="E39" s="95"/>
      <c r="F39" s="68"/>
      <c r="G39" s="80">
        <v>63</v>
      </c>
      <c r="H39" s="105">
        <v>46</v>
      </c>
      <c r="I39" s="106"/>
      <c r="J39" s="66"/>
      <c r="K39" s="206">
        <f>+(C39+G39)/B39</f>
        <v>2.1333333333333333</v>
      </c>
      <c r="L39" s="215" t="s">
        <v>56</v>
      </c>
      <c r="M39" s="190">
        <v>18</v>
      </c>
      <c r="N39" s="191">
        <v>46</v>
      </c>
      <c r="O39" s="192"/>
      <c r="P39" s="37">
        <f t="shared" si="9"/>
        <v>46</v>
      </c>
      <c r="Q39" s="186">
        <v>5</v>
      </c>
      <c r="R39" s="194">
        <f t="shared" si="11"/>
        <v>9.1999999999999993</v>
      </c>
      <c r="S39" s="159" t="s">
        <v>56</v>
      </c>
    </row>
    <row r="40" spans="1:19" ht="20.100000000000001" customHeight="1" thickBot="1">
      <c r="A40" s="5" t="s">
        <v>26</v>
      </c>
      <c r="B40" s="5">
        <f>SUM(B31:B39)</f>
        <v>250</v>
      </c>
      <c r="C40" s="5">
        <f>SUM(C31:C39)</f>
        <v>128</v>
      </c>
      <c r="D40" s="8">
        <f>SUM(D31:D39)</f>
        <v>120</v>
      </c>
      <c r="E40" s="85"/>
      <c r="F40" s="57"/>
      <c r="G40" s="8">
        <f>SUM(G37:G39)</f>
        <v>114</v>
      </c>
      <c r="H40" s="8">
        <f>SUM(H37:H39)</f>
        <v>87</v>
      </c>
      <c r="I40" s="1"/>
      <c r="J40" s="57"/>
      <c r="K40" s="208">
        <f>+(C40+G40)/B40</f>
        <v>0.96799999999999997</v>
      </c>
      <c r="L40" s="217" t="s">
        <v>56</v>
      </c>
      <c r="M40" s="5">
        <f>SUM(M31:M39)</f>
        <v>137</v>
      </c>
      <c r="N40" s="142">
        <f>SUM(N31:N39)</f>
        <v>101</v>
      </c>
      <c r="O40" s="166">
        <f>SUM(O31:O39)</f>
        <v>4</v>
      </c>
      <c r="P40" s="1">
        <f>SUM(P36:P39)</f>
        <v>83</v>
      </c>
      <c r="Q40" s="1">
        <f>SUM(Q36:Q39)</f>
        <v>20</v>
      </c>
      <c r="R40" s="196">
        <f>+P40/Q40</f>
        <v>4.1500000000000004</v>
      </c>
      <c r="S40" s="154" t="s">
        <v>56</v>
      </c>
    </row>
    <row r="41" spans="1:19" ht="20.100000000000001" customHeight="1">
      <c r="A41" s="3" t="s">
        <v>50</v>
      </c>
      <c r="B41" s="34"/>
      <c r="C41" s="34"/>
      <c r="D41" s="35"/>
      <c r="E41" s="82"/>
      <c r="F41" s="97"/>
      <c r="G41" s="35"/>
      <c r="H41" s="35"/>
      <c r="I41" s="36"/>
      <c r="J41" s="97"/>
      <c r="K41" s="211"/>
      <c r="L41" s="218"/>
      <c r="M41" s="34"/>
      <c r="N41" s="139"/>
      <c r="O41" s="163"/>
      <c r="P41" s="36"/>
      <c r="Q41" s="35"/>
      <c r="R41" s="198"/>
      <c r="S41" s="152"/>
    </row>
    <row r="42" spans="1:19" ht="20.100000000000001" customHeight="1">
      <c r="A42" s="12" t="s">
        <v>28</v>
      </c>
      <c r="B42" s="121">
        <v>5</v>
      </c>
      <c r="C42" s="45">
        <v>2</v>
      </c>
      <c r="D42" s="28">
        <v>2</v>
      </c>
      <c r="E42" s="89"/>
      <c r="F42" s="59"/>
      <c r="G42" s="28"/>
      <c r="H42" s="28"/>
      <c r="I42" s="46"/>
      <c r="J42" s="59"/>
      <c r="K42" s="206">
        <f t="shared" ref="K42:K44" si="12">+C42/B42</f>
        <v>0.4</v>
      </c>
      <c r="L42" s="215" t="s">
        <v>56</v>
      </c>
      <c r="M42" s="45">
        <v>2</v>
      </c>
      <c r="N42" s="145"/>
      <c r="O42" s="169"/>
      <c r="P42" s="37">
        <f t="shared" ref="P42" si="13">SUM(N42:O42)</f>
        <v>0</v>
      </c>
      <c r="Q42" s="26">
        <v>5</v>
      </c>
      <c r="R42" s="222">
        <f>+P42/Q42</f>
        <v>0</v>
      </c>
      <c r="S42" s="223"/>
    </row>
    <row r="43" spans="1:19" ht="20.100000000000001" customHeight="1" thickBot="1">
      <c r="A43" s="5" t="s">
        <v>51</v>
      </c>
      <c r="B43" s="5">
        <f>SUM(B42)</f>
        <v>5</v>
      </c>
      <c r="C43" s="5">
        <f>SUM(C42)</f>
        <v>2</v>
      </c>
      <c r="D43" s="8">
        <f>SUM(D42)</f>
        <v>2</v>
      </c>
      <c r="E43" s="85"/>
      <c r="F43" s="57"/>
      <c r="G43" s="8"/>
      <c r="H43" s="8"/>
      <c r="I43" s="1"/>
      <c r="J43" s="57"/>
      <c r="K43" s="208">
        <f t="shared" si="12"/>
        <v>0.4</v>
      </c>
      <c r="L43" s="217" t="s">
        <v>56</v>
      </c>
      <c r="M43" s="5">
        <f>SUM(M42)</f>
        <v>2</v>
      </c>
      <c r="N43" s="142"/>
      <c r="O43" s="166"/>
      <c r="P43" s="1">
        <f>SUM(P39:P42)</f>
        <v>129</v>
      </c>
      <c r="Q43" s="1">
        <f>SUM(Q39:Q42)</f>
        <v>30</v>
      </c>
      <c r="R43" s="196">
        <f>+P43/Q43</f>
        <v>4.3</v>
      </c>
      <c r="S43" s="154" t="s">
        <v>56</v>
      </c>
    </row>
    <row r="44" spans="1:19" ht="20.100000000000001" customHeight="1" thickBot="1">
      <c r="A44" s="18" t="s">
        <v>27</v>
      </c>
      <c r="B44" s="18">
        <f>SUM(B43,B40,B29,B23,B17)</f>
        <v>386</v>
      </c>
      <c r="C44" s="18">
        <f>SUM(C43,C40,C29,C23,C17)</f>
        <v>229</v>
      </c>
      <c r="D44" s="19">
        <f>SUM(D43,D40,D29,D23,D17)</f>
        <v>208</v>
      </c>
      <c r="E44" s="101"/>
      <c r="F44" s="67"/>
      <c r="G44" s="19">
        <f>SUM(G40,G29,G23,G17)</f>
        <v>123</v>
      </c>
      <c r="H44" s="19">
        <f>SUM(H40,H29,H23,H17)</f>
        <v>94</v>
      </c>
      <c r="I44" s="129"/>
      <c r="J44" s="57"/>
      <c r="K44" s="208">
        <f t="shared" si="12"/>
        <v>0.59326424870466321</v>
      </c>
      <c r="L44" s="217" t="s">
        <v>56</v>
      </c>
      <c r="M44" s="18">
        <f>SUM(M43,M40,M29,M23,M17)</f>
        <v>187</v>
      </c>
      <c r="N44" s="157">
        <f t="shared" ref="N44:O44" si="14">SUM(N43,N40,N29,N23,N17)</f>
        <v>149</v>
      </c>
      <c r="O44" s="175">
        <f t="shared" si="14"/>
        <v>16</v>
      </c>
      <c r="P44" s="1">
        <f>SUM(P40:P43)</f>
        <v>212</v>
      </c>
      <c r="Q44" s="1">
        <f>SUM(Q40:Q43)</f>
        <v>55</v>
      </c>
      <c r="R44" s="196">
        <f>+P44/Q44</f>
        <v>3.8545454545454545</v>
      </c>
      <c r="S44" s="154" t="s">
        <v>56</v>
      </c>
    </row>
    <row r="45" spans="1:19" ht="24">
      <c r="A45" s="130" t="s">
        <v>45</v>
      </c>
    </row>
  </sheetData>
  <mergeCells count="26">
    <mergeCell ref="A1:S1"/>
    <mergeCell ref="Q3:Q5"/>
    <mergeCell ref="M3:P3"/>
    <mergeCell ref="R3:S5"/>
    <mergeCell ref="M2:S2"/>
    <mergeCell ref="M4:M5"/>
    <mergeCell ref="I4:J4"/>
    <mergeCell ref="A3:A5"/>
    <mergeCell ref="B3:B5"/>
    <mergeCell ref="C3:F3"/>
    <mergeCell ref="G3:J3"/>
    <mergeCell ref="C4:C5"/>
    <mergeCell ref="D4:D5"/>
    <mergeCell ref="E4:F4"/>
    <mergeCell ref="G4:G5"/>
    <mergeCell ref="R42:S42"/>
    <mergeCell ref="R27:S27"/>
    <mergeCell ref="R22:S22"/>
    <mergeCell ref="R24:S24"/>
    <mergeCell ref="H4:H5"/>
    <mergeCell ref="K3:L5"/>
    <mergeCell ref="N4:P4"/>
    <mergeCell ref="R14:S14"/>
    <mergeCell ref="R16:S16"/>
    <mergeCell ref="R13:S13"/>
    <mergeCell ref="R15:S15"/>
  </mergeCells>
  <pageMargins left="0.78740157480314965" right="0.15748031496062992" top="0.51181102362204722" bottom="0.39370078740157483" header="0.31496062992125984" footer="0.15748031496062992"/>
  <pageSetup paperSize="9" scale="75" orientation="landscape" r:id="rId1"/>
  <headerFooter>
    <oddFooter>&amp;R&amp;8&amp;K00+000&amp;P/&amp;N</oddFooter>
  </headerFooter>
  <rowBreaks count="1" manualBreakCount="1">
    <brk id="29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ปี2560</vt:lpstr>
      <vt:lpstr>Sheet1</vt:lpstr>
      <vt:lpstr>ปี2560!Print_Area</vt:lpstr>
      <vt:lpstr>ปี2560!Print_Titles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CCS</cp:lastModifiedBy>
  <cp:lastPrinted>2018-05-23T07:17:48Z</cp:lastPrinted>
  <dcterms:created xsi:type="dcterms:W3CDTF">2016-04-06T13:08:10Z</dcterms:created>
  <dcterms:modified xsi:type="dcterms:W3CDTF">2018-08-24T07:01:26Z</dcterms:modified>
</cp:coreProperties>
</file>