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S\Desktop\ข้อมูลศบก.ล่าสุด-ปี59\ศบก.-ปี59-สสว.ปรับ\"/>
    </mc:Choice>
  </mc:AlternateContent>
  <bookViews>
    <workbookView xWindow="0" yWindow="0" windowWidth="28800" windowHeight="12450" tabRatio="490"/>
  </bookViews>
  <sheets>
    <sheet name="ปี2559 " sheetId="21" r:id="rId1"/>
  </sheets>
  <definedNames>
    <definedName name="b" localSheetId="0">#REF!</definedName>
    <definedName name="b">#REF!</definedName>
    <definedName name="_xlnm.Print_Area" localSheetId="0">'ปี2559 '!$A$1:$J$45</definedName>
    <definedName name="_xlnm.Print_Titles" localSheetId="0">'ปี2559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1" l="1"/>
  <c r="J39" i="21"/>
  <c r="J38" i="21"/>
  <c r="J37" i="21"/>
  <c r="J44" i="21"/>
  <c r="J40" i="21"/>
  <c r="I44" i="21"/>
  <c r="J23" i="21"/>
  <c r="J20" i="21"/>
  <c r="F40" i="21"/>
  <c r="F36" i="21"/>
  <c r="F20" i="21"/>
  <c r="F43" i="21"/>
  <c r="F42" i="21"/>
  <c r="F37" i="21"/>
  <c r="F35" i="21"/>
  <c r="F34" i="21"/>
  <c r="F33" i="21"/>
  <c r="F32" i="21"/>
  <c r="F31" i="21"/>
  <c r="F29" i="21"/>
  <c r="F28" i="21"/>
  <c r="F27" i="21"/>
  <c r="F26" i="21"/>
  <c r="F25" i="21"/>
  <c r="F21" i="21"/>
  <c r="F19" i="21"/>
  <c r="F17" i="21"/>
  <c r="F16" i="21"/>
  <c r="F15" i="21"/>
  <c r="F11" i="21"/>
  <c r="F10" i="21"/>
  <c r="F9" i="21"/>
  <c r="F8" i="21"/>
  <c r="F7" i="21"/>
  <c r="I23" i="21" l="1"/>
  <c r="I40" i="21"/>
  <c r="E40" i="21"/>
  <c r="E43" i="21"/>
  <c r="E29" i="21"/>
  <c r="E44" i="21" s="1"/>
  <c r="F44" i="21" s="1"/>
  <c r="E23" i="21"/>
  <c r="F23" i="21" s="1"/>
  <c r="E17" i="21"/>
  <c r="H23" i="21" l="1"/>
  <c r="G23" i="21"/>
  <c r="H40" i="21" l="1"/>
  <c r="H44" i="21" s="1"/>
  <c r="G40" i="21"/>
  <c r="G44" i="21" s="1"/>
  <c r="D43" i="21"/>
  <c r="C43" i="21"/>
  <c r="D40" i="21"/>
  <c r="C40" i="21"/>
  <c r="D29" i="21"/>
  <c r="C29" i="21"/>
  <c r="D23" i="21"/>
  <c r="C23" i="21"/>
  <c r="C44" i="21" l="1"/>
  <c r="D44" i="21"/>
  <c r="D17" i="21"/>
  <c r="C17" i="21"/>
  <c r="B43" i="21"/>
  <c r="B40" i="21"/>
  <c r="B29" i="21"/>
  <c r="B23" i="21"/>
  <c r="B17" i="21"/>
  <c r="B44" i="21" l="1"/>
</calcChain>
</file>

<file path=xl/sharedStrings.xml><?xml version="1.0" encoding="utf-8"?>
<sst xmlns="http://schemas.openxmlformats.org/spreadsheetml/2006/main" count="72" uniqueCount="53">
  <si>
    <t>สำนักวิชา/หลักสูตร</t>
  </si>
  <si>
    <t>1. วิทยาศาสตร์</t>
  </si>
  <si>
    <t>1) คณิตศาสตร์ประยุกต์</t>
  </si>
  <si>
    <t>2) ฟิสิกส์</t>
  </si>
  <si>
    <t>3) ฟิสิกส์ประยุกต์</t>
  </si>
  <si>
    <t>4) เคมี</t>
  </si>
  <si>
    <t>5) ชีววิทยาสิ่งแวดล้อม</t>
  </si>
  <si>
    <t>6) ชีวเคมี</t>
  </si>
  <si>
    <t>7) เทคโนโลยีเลเซอร์</t>
  </si>
  <si>
    <t>8) จุลชีววิทยา</t>
  </si>
  <si>
    <t>9) ภูมิสารสนเทศ</t>
  </si>
  <si>
    <t>10) ชีวเวชศาสตร์</t>
  </si>
  <si>
    <t>รวมสำนักวิชาวิทยาศาสตร์</t>
  </si>
  <si>
    <t xml:space="preserve">2. เทคโนโลยีสังคม  </t>
  </si>
  <si>
    <t xml:space="preserve">1) วิทยาการสารสนเทศ </t>
  </si>
  <si>
    <t>2) การจัดการ</t>
  </si>
  <si>
    <t>3) ภาษาอังกฤษศึกษา</t>
  </si>
  <si>
    <t>4) สหกิจศึกษา</t>
  </si>
  <si>
    <t>รวมสำนักวิชาเทคโนโลยีสังคม</t>
  </si>
  <si>
    <t>3. เทคโนโลยีการเกษตร</t>
  </si>
  <si>
    <t>1) พืชศาสตร์</t>
  </si>
  <si>
    <t>2) เทคโนโลยีการผลิตสัตว์</t>
  </si>
  <si>
    <t>3) เทคโนโลยีอาหาร</t>
  </si>
  <si>
    <t>4) เทคโนโลยีชีวภาพ</t>
  </si>
  <si>
    <t>รวมสำนักวิชาเทคโนโลยีการเกษตร</t>
  </si>
  <si>
    <t>4. วิศวกรรมศาสตร์</t>
  </si>
  <si>
    <t>รวมสำนักวิชาวิศวกรรมศาสตร์</t>
  </si>
  <si>
    <t>5. แพทยศาสตร์</t>
  </si>
  <si>
    <t>รวมสำนักวิชาแพทยศาสตร์</t>
  </si>
  <si>
    <t xml:space="preserve"> ภาพรวมระดับปริญญาโท</t>
  </si>
  <si>
    <t>1) มลพิษสิ่งแวดล้อมและความปลอดภัย</t>
  </si>
  <si>
    <t xml:space="preserve">จำนวนผู้สมัคร </t>
  </si>
  <si>
    <t>จำนวน</t>
  </si>
  <si>
    <t>ร้อยละ</t>
  </si>
  <si>
    <t xml:space="preserve">นักศึกษาที่ลงทะเบียน </t>
  </si>
  <si>
    <t xml:space="preserve">จำนวน
ผู้มีสิทธิเข้าศึกษา </t>
  </si>
  <si>
    <t>ระดับปริญญาโท (แผน ก)</t>
  </si>
  <si>
    <t>ระดับปริญญาโท (แผน ข)</t>
  </si>
  <si>
    <t>จำนวน
ที่ประกาศรับ
ตามแผน *</t>
  </si>
  <si>
    <r>
      <rPr>
        <b/>
        <u/>
        <sz val="16"/>
        <color rgb="FFC00000"/>
        <rFont val="TH SarabunPSK"/>
        <family val="2"/>
      </rPr>
      <t>หมายเหตุ</t>
    </r>
    <r>
      <rPr>
        <b/>
        <sz val="16"/>
        <color rgb="FFC00000"/>
        <rFont val="TH SarabunPSK"/>
        <family val="2"/>
      </rPr>
      <t xml:space="preserve">  :</t>
    </r>
    <r>
      <rPr>
        <b/>
        <sz val="16"/>
        <color rgb="FF0000FF"/>
        <rFont val="TH SarabunPSK"/>
        <family val="2"/>
      </rPr>
      <t xml:space="preserve">  * จำนวนที่ประกาศรับตามแผนเป็น</t>
    </r>
    <r>
      <rPr>
        <b/>
        <u/>
        <sz val="16"/>
        <color rgb="FFC00000"/>
        <rFont val="TH SarabunPSK"/>
        <family val="2"/>
      </rPr>
      <t>จำนวนนักศึกษารวม</t>
    </r>
    <r>
      <rPr>
        <b/>
        <sz val="16"/>
        <color rgb="FF0000FF"/>
        <rFont val="TH SarabunPSK"/>
        <family val="2"/>
      </rPr>
      <t xml:space="preserve"> ไม่ได้มีการแยกรับตามแผนการศึกษา (แผน ก, แผน ข)</t>
    </r>
  </si>
  <si>
    <t>(ข้อมูลประกอบตาราง AUN-QA 8-1 ระดับหลักสูตร)</t>
  </si>
  <si>
    <t>ตารางที่ C.1-5-1 การรับเข้าของนักศึกษาหลักสูตรระดับปริญญาโท (แผน ก และแผน ข)  ปีการศึกษา 2559</t>
  </si>
  <si>
    <t>1) วิศวกรรมวัสดุ</t>
  </si>
  <si>
    <t>2) วิศวกรรมไฟฟ้า</t>
  </si>
  <si>
    <t>5) วิศวกรรมโทรคมนาคมและคอมพิวเตอร์</t>
  </si>
  <si>
    <t>3) วิศวกรรมเครื่องกลและระบบกระบวนการ</t>
  </si>
  <si>
    <t>4) วิศวกรรมโยธา ขนส่ง และทรัพยากรธรณี</t>
  </si>
  <si>
    <t>6) วิศวกรรมระบบอุตสาหกรรมและสิ่งแวดล้อม</t>
  </si>
  <si>
    <t>7) วิศวกรรมเมคคาทรอนิกส์</t>
  </si>
  <si>
    <t>8) วิศวกรรมการจัดการพลังงาน</t>
  </si>
  <si>
    <t>9) การบริหารงานก่อสร้างและสาธารณูปโภค</t>
  </si>
  <si>
    <t xml:space="preserve"> -</t>
  </si>
  <si>
    <t>check ตัวแดง จน.นศ.ลงทะเบียน สูงกว่าผู้มีสิทธิเข้าศึกษา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</si>
</sst>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;\-"/>
  </numFmts>
  <fonts count="19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name val="CordiaUPC"/>
      <family val="1"/>
      <charset val="66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8"/>
      <color theme="1"/>
      <name val="TH SarabunPSK"/>
      <family val="2"/>
    </font>
    <font>
      <b/>
      <sz val="13"/>
      <color rgb="FF0000FF"/>
      <name val="TH SarabunPSK"/>
      <family val="2"/>
    </font>
    <font>
      <b/>
      <sz val="16"/>
      <color rgb="FF0000FF"/>
      <name val="TH SarabunPSK"/>
      <family val="2"/>
    </font>
    <font>
      <b/>
      <sz val="15"/>
      <color rgb="FF0000FF"/>
      <name val="TH SarabunPSK"/>
      <family val="2"/>
    </font>
    <font>
      <b/>
      <sz val="11"/>
      <color rgb="FF0000FF"/>
      <name val="Calibri"/>
      <family val="2"/>
      <charset val="222"/>
      <scheme val="minor"/>
    </font>
    <font>
      <b/>
      <u/>
      <sz val="16"/>
      <color rgb="FFC00000"/>
      <name val="TH SarabunPSK"/>
      <family val="2"/>
    </font>
    <font>
      <b/>
      <sz val="16"/>
      <color rgb="FFC00000"/>
      <name val="TH SarabunPSK"/>
      <family val="2"/>
    </font>
    <font>
      <b/>
      <sz val="18"/>
      <color rgb="FFC00000"/>
      <name val="TH SarabunPSK"/>
      <family val="2"/>
    </font>
    <font>
      <b/>
      <sz val="15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2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170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49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left" vertical="center" indent="1" shrinkToFit="1"/>
    </xf>
    <xf numFmtId="0" fontId="1" fillId="2" borderId="20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center" vertical="center" shrinkToFit="1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left" vertical="center" indent="1" shrinkToFit="1"/>
    </xf>
    <xf numFmtId="0" fontId="2" fillId="0" borderId="17" xfId="0" applyFont="1" applyFill="1" applyBorder="1" applyAlignment="1" applyProtection="1">
      <alignment horizontal="left" vertical="center" indent="1" shrinkToFit="1"/>
    </xf>
    <xf numFmtId="0" fontId="2" fillId="0" borderId="18" xfId="0" applyFont="1" applyFill="1" applyBorder="1" applyAlignment="1" applyProtection="1">
      <alignment horizontal="left" vertical="center" indent="1" shrinkToFit="1"/>
    </xf>
    <xf numFmtId="0" fontId="2" fillId="0" borderId="14" xfId="0" applyFont="1" applyFill="1" applyBorder="1" applyAlignment="1" applyProtection="1">
      <alignment horizontal="left" vertical="center" indent="1" shrinkToFit="1"/>
    </xf>
    <xf numFmtId="0" fontId="2" fillId="3" borderId="16" xfId="1" applyFont="1" applyFill="1" applyBorder="1" applyAlignment="1" applyProtection="1">
      <alignment horizontal="left" vertical="center" indent="1" shrinkToFit="1"/>
    </xf>
    <xf numFmtId="0" fontId="2" fillId="0" borderId="17" xfId="1" applyFont="1" applyFill="1" applyBorder="1" applyAlignment="1" applyProtection="1">
      <alignment horizontal="left" vertical="center" indent="1" shrinkToFit="1"/>
    </xf>
    <xf numFmtId="0" fontId="2" fillId="3" borderId="28" xfId="1" applyFont="1" applyFill="1" applyBorder="1" applyAlignment="1" applyProtection="1">
      <alignment horizontal="left" vertical="center" indent="1" shrinkToFit="1"/>
    </xf>
    <xf numFmtId="0" fontId="1" fillId="2" borderId="41" xfId="0" applyFont="1" applyFill="1" applyBorder="1" applyAlignment="1" applyProtection="1">
      <alignment horizontal="center" vertical="center"/>
    </xf>
    <xf numFmtId="0" fontId="1" fillId="2" borderId="42" xfId="0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horizontal="left" vertical="center" indent="1" shrinkToFit="1"/>
    </xf>
    <xf numFmtId="0" fontId="2" fillId="0" borderId="16" xfId="1" applyFont="1" applyFill="1" applyBorder="1" applyAlignment="1" applyProtection="1">
      <alignment horizontal="left" vertical="center" indent="1" shrinkToFit="1"/>
    </xf>
    <xf numFmtId="0" fontId="2" fillId="3" borderId="14" xfId="1" applyFont="1" applyFill="1" applyBorder="1" applyAlignment="1" applyProtection="1">
      <alignment horizontal="left" vertical="center" indent="1" shrinkToFit="1"/>
    </xf>
    <xf numFmtId="0" fontId="2" fillId="0" borderId="28" xfId="1" applyFont="1" applyFill="1" applyBorder="1" applyAlignment="1" applyProtection="1">
      <alignment horizontal="left" vertical="center" indent="1" shrinkToFit="1"/>
    </xf>
    <xf numFmtId="0" fontId="5" fillId="0" borderId="2" xfId="0" applyFont="1" applyBorder="1" applyAlignment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 shrinkToFit="1"/>
    </xf>
    <xf numFmtId="0" fontId="2" fillId="0" borderId="22" xfId="1" applyFont="1" applyFill="1" applyBorder="1" applyAlignment="1" applyProtection="1">
      <alignment horizontal="center" vertical="center" shrinkToFit="1"/>
    </xf>
    <xf numFmtId="0" fontId="2" fillId="0" borderId="23" xfId="1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0" borderId="33" xfId="0" applyFont="1" applyFill="1" applyBorder="1" applyAlignment="1" applyProtection="1">
      <alignment horizontal="center" vertical="center" shrinkToFit="1"/>
    </xf>
    <xf numFmtId="0" fontId="2" fillId="3" borderId="33" xfId="1" applyFont="1" applyFill="1" applyBorder="1" applyAlignment="1" applyProtection="1">
      <alignment horizontal="center" vertical="center" shrinkToFit="1"/>
    </xf>
    <xf numFmtId="0" fontId="2" fillId="3" borderId="34" xfId="1" applyFont="1" applyFill="1" applyBorder="1" applyAlignment="1" applyProtection="1">
      <alignment horizontal="center" vertical="center" shrinkToFit="1"/>
    </xf>
    <xf numFmtId="0" fontId="2" fillId="3" borderId="22" xfId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2" fillId="0" borderId="43" xfId="1" applyFont="1" applyFill="1" applyBorder="1" applyAlignment="1" applyProtection="1">
      <alignment horizontal="center" vertical="center" shrinkToFit="1"/>
    </xf>
    <xf numFmtId="0" fontId="2" fillId="0" borderId="7" xfId="1" applyFont="1" applyFill="1" applyBorder="1" applyAlignment="1" applyProtection="1">
      <alignment horizontal="center" vertical="center" shrinkToFit="1"/>
    </xf>
    <xf numFmtId="0" fontId="2" fillId="0" borderId="46" xfId="1" applyFont="1" applyFill="1" applyBorder="1" applyAlignment="1" applyProtection="1">
      <alignment horizontal="center" vertical="center" shrinkToFit="1"/>
    </xf>
    <xf numFmtId="0" fontId="2" fillId="0" borderId="9" xfId="1" applyFont="1" applyFill="1" applyBorder="1" applyAlignment="1" applyProtection="1">
      <alignment horizontal="center" vertical="center" shrinkToFi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3" borderId="11" xfId="1" applyFont="1" applyFill="1" applyBorder="1" applyAlignment="1" applyProtection="1">
      <alignment horizontal="center" vertical="center" shrinkToFit="1"/>
    </xf>
    <xf numFmtId="0" fontId="2" fillId="3" borderId="15" xfId="1" applyFont="1" applyFill="1" applyBorder="1" applyAlignment="1" applyProtection="1">
      <alignment horizontal="center" vertical="center" shrinkToFit="1"/>
    </xf>
    <xf numFmtId="0" fontId="2" fillId="3" borderId="7" xfId="1" applyFont="1" applyFill="1" applyBorder="1" applyAlignment="1" applyProtection="1">
      <alignment horizontal="center" vertical="center" shrinkToFit="1"/>
    </xf>
    <xf numFmtId="0" fontId="1" fillId="0" borderId="60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 vertical="center"/>
    </xf>
    <xf numFmtId="2" fontId="2" fillId="0" borderId="46" xfId="1" applyNumberFormat="1" applyFont="1" applyFill="1" applyBorder="1" applyAlignment="1" applyProtection="1">
      <alignment horizontal="center" vertical="center" shrinkToFit="1"/>
    </xf>
    <xf numFmtId="2" fontId="2" fillId="0" borderId="8" xfId="1" applyNumberFormat="1" applyFont="1" applyFill="1" applyBorder="1" applyAlignment="1" applyProtection="1">
      <alignment horizontal="center" vertical="center" shrinkToFit="1"/>
    </xf>
    <xf numFmtId="2" fontId="1" fillId="2" borderId="3" xfId="0" applyNumberFormat="1" applyFont="1" applyFill="1" applyBorder="1" applyAlignment="1" applyProtection="1">
      <alignment horizontal="center" vertical="center"/>
    </xf>
    <xf numFmtId="2" fontId="2" fillId="0" borderId="50" xfId="0" applyNumberFormat="1" applyFont="1" applyFill="1" applyBorder="1" applyAlignment="1" applyProtection="1">
      <alignment horizontal="center" vertical="center" shrinkToFit="1"/>
    </xf>
    <xf numFmtId="2" fontId="2" fillId="0" borderId="8" xfId="0" applyNumberFormat="1" applyFont="1" applyFill="1" applyBorder="1" applyAlignment="1" applyProtection="1">
      <alignment horizontal="center" vertical="center" shrinkToFit="1"/>
    </xf>
    <xf numFmtId="2" fontId="2" fillId="0" borderId="6" xfId="0" applyNumberFormat="1" applyFont="1" applyFill="1" applyBorder="1" applyAlignment="1" applyProtection="1">
      <alignment horizontal="center" vertical="center" shrinkToFit="1"/>
    </xf>
    <xf numFmtId="2" fontId="2" fillId="0" borderId="46" xfId="0" applyNumberFormat="1" applyFont="1" applyFill="1" applyBorder="1" applyAlignment="1" applyProtection="1">
      <alignment horizontal="center" vertical="center" shrinkToFit="1"/>
    </xf>
    <xf numFmtId="2" fontId="2" fillId="0" borderId="51" xfId="0" applyNumberFormat="1" applyFont="1" applyFill="1" applyBorder="1" applyAlignment="1" applyProtection="1">
      <alignment horizontal="center" vertical="center" shrinkToFit="1"/>
    </xf>
    <xf numFmtId="2" fontId="1" fillId="2" borderId="3" xfId="0" applyNumberFormat="1" applyFont="1" applyFill="1" applyBorder="1" applyAlignment="1" applyProtection="1">
      <alignment horizontal="center" vertical="center" shrinkToFit="1"/>
    </xf>
    <xf numFmtId="2" fontId="2" fillId="3" borderId="6" xfId="1" applyNumberFormat="1" applyFont="1" applyFill="1" applyBorder="1" applyAlignment="1" applyProtection="1">
      <alignment horizontal="center" vertical="center" shrinkToFit="1"/>
    </xf>
    <xf numFmtId="2" fontId="2" fillId="3" borderId="48" xfId="1" applyNumberFormat="1" applyFont="1" applyFill="1" applyBorder="1" applyAlignment="1" applyProtection="1">
      <alignment horizontal="center" vertical="center" shrinkToFit="1"/>
    </xf>
    <xf numFmtId="2" fontId="2" fillId="3" borderId="46" xfId="1" applyNumberFormat="1" applyFont="1" applyFill="1" applyBorder="1" applyAlignment="1" applyProtection="1">
      <alignment horizontal="center" vertical="center" shrinkToFit="1"/>
    </xf>
    <xf numFmtId="2" fontId="1" fillId="2" borderId="52" xfId="0" applyNumberFormat="1" applyFont="1" applyFill="1" applyBorder="1" applyAlignment="1" applyProtection="1">
      <alignment horizontal="center" vertical="center"/>
    </xf>
    <xf numFmtId="2" fontId="2" fillId="0" borderId="48" xfId="1" applyNumberFormat="1" applyFont="1" applyFill="1" applyBorder="1" applyAlignment="1" applyProtection="1">
      <alignment horizontal="center" vertical="center" shrinkToFit="1"/>
    </xf>
    <xf numFmtId="0" fontId="2" fillId="0" borderId="36" xfId="1" applyFont="1" applyFill="1" applyBorder="1" applyAlignment="1" applyProtection="1">
      <alignment horizontal="center" vertical="center" shrinkToFit="1"/>
    </xf>
    <xf numFmtId="0" fontId="2" fillId="0" borderId="16" xfId="1" applyFont="1" applyFill="1" applyBorder="1" applyAlignment="1" applyProtection="1">
      <alignment horizontal="center" vertical="center" shrinkToFit="1"/>
    </xf>
    <xf numFmtId="0" fontId="2" fillId="0" borderId="17" xfId="1" applyFont="1" applyFill="1" applyBorder="1" applyAlignment="1" applyProtection="1">
      <alignment horizontal="center" vertical="center" shrinkToFit="1"/>
    </xf>
    <xf numFmtId="0" fontId="1" fillId="0" borderId="27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3" borderId="14" xfId="1" applyFont="1" applyFill="1" applyBorder="1" applyAlignment="1" applyProtection="1">
      <alignment horizontal="center" vertical="center" shrinkToFit="1"/>
    </xf>
    <xf numFmtId="0" fontId="2" fillId="3" borderId="28" xfId="1" applyFont="1" applyFill="1" applyBorder="1" applyAlignment="1" applyProtection="1">
      <alignment horizontal="center" vertical="center" shrinkToFit="1"/>
    </xf>
    <xf numFmtId="0" fontId="2" fillId="3" borderId="16" xfId="1" applyFont="1" applyFill="1" applyBorder="1" applyAlignment="1" applyProtection="1">
      <alignment horizontal="center" vertical="center" shrinkToFit="1"/>
    </xf>
    <xf numFmtId="0" fontId="2" fillId="0" borderId="28" xfId="1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center" vertical="center" shrinkToFit="1"/>
    </xf>
    <xf numFmtId="0" fontId="9" fillId="0" borderId="16" xfId="1" applyFont="1" applyFill="1" applyBorder="1" applyAlignment="1" applyProtection="1">
      <alignment horizontal="center" vertical="center" shrinkToFit="1"/>
    </xf>
    <xf numFmtId="0" fontId="9" fillId="0" borderId="17" xfId="1" applyFont="1" applyFill="1" applyBorder="1" applyAlignment="1" applyProtection="1">
      <alignment horizontal="center" vertical="center" shrinkToFit="1"/>
    </xf>
    <xf numFmtId="0" fontId="9" fillId="2" borderId="20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2" borderId="20" xfId="0" applyFont="1" applyFill="1" applyBorder="1" applyAlignment="1" applyProtection="1">
      <alignment horizontal="center" vertical="center" shrinkToFit="1"/>
    </xf>
    <xf numFmtId="0" fontId="9" fillId="3" borderId="14" xfId="1" applyFont="1" applyFill="1" applyBorder="1" applyAlignment="1" applyProtection="1">
      <alignment horizontal="center" vertical="center" shrinkToFit="1"/>
    </xf>
    <xf numFmtId="0" fontId="9" fillId="3" borderId="28" xfId="1" applyFont="1" applyFill="1" applyBorder="1" applyAlignment="1" applyProtection="1">
      <alignment horizontal="center" vertical="center" shrinkToFit="1"/>
    </xf>
    <xf numFmtId="0" fontId="9" fillId="3" borderId="16" xfId="1" applyFont="1" applyFill="1" applyBorder="1" applyAlignment="1" applyProtection="1">
      <alignment horizontal="center" vertical="center" shrinkToFit="1"/>
    </xf>
    <xf numFmtId="0" fontId="9" fillId="2" borderId="41" xfId="0" applyFont="1" applyFill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 shrinkToFit="1"/>
    </xf>
    <xf numFmtId="49" fontId="9" fillId="0" borderId="0" xfId="0" applyNumberFormat="1" applyFont="1"/>
    <xf numFmtId="0" fontId="14" fillId="0" borderId="0" xfId="0" quotePrefix="1" applyFont="1" applyBorder="1" applyAlignment="1">
      <alignment horizontal="left" vertical="center"/>
    </xf>
    <xf numFmtId="164" fontId="15" fillId="0" borderId="57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vertical="center" wrapText="1"/>
    </xf>
    <xf numFmtId="0" fontId="0" fillId="0" borderId="0" xfId="0" applyBorder="1"/>
    <xf numFmtId="164" fontId="5" fillId="0" borderId="2" xfId="0" applyNumberFormat="1" applyFont="1" applyBorder="1" applyAlignment="1">
      <alignment horizontal="center" vertical="center" wrapText="1"/>
    </xf>
    <xf numFmtId="164" fontId="1" fillId="0" borderId="21" xfId="0" applyNumberFormat="1" applyFont="1" applyFill="1" applyBorder="1" applyAlignment="1" applyProtection="1">
      <alignment horizontal="center" vertical="center"/>
    </xf>
    <xf numFmtId="164" fontId="2" fillId="0" borderId="43" xfId="1" applyNumberFormat="1" applyFont="1" applyFill="1" applyBorder="1" applyAlignment="1" applyProtection="1">
      <alignment horizontal="center" vertical="center" shrinkToFit="1"/>
    </xf>
    <xf numFmtId="164" fontId="2" fillId="0" borderId="7" xfId="1" applyNumberFormat="1" applyFont="1" applyFill="1" applyBorder="1" applyAlignment="1" applyProtection="1">
      <alignment horizontal="center" vertical="center" shrinkToFit="1"/>
    </xf>
    <xf numFmtId="164" fontId="2" fillId="0" borderId="9" xfId="1" applyNumberFormat="1" applyFont="1" applyFill="1" applyBorder="1" applyAlignment="1" applyProtection="1">
      <alignment horizontal="center" vertical="center" shrinkToFit="1"/>
    </xf>
    <xf numFmtId="164" fontId="1" fillId="2" borderId="2" xfId="0" applyNumberFormat="1" applyFont="1" applyFill="1" applyBorder="1" applyAlignment="1" applyProtection="1">
      <alignment horizontal="center" vertical="center"/>
    </xf>
    <xf numFmtId="164" fontId="1" fillId="0" borderId="37" xfId="0" applyNumberFormat="1" applyFont="1" applyFill="1" applyBorder="1" applyAlignment="1" applyProtection="1">
      <alignment horizontal="center" vertical="center"/>
    </xf>
    <xf numFmtId="164" fontId="2" fillId="0" borderId="13" xfId="0" applyNumberFormat="1" applyFont="1" applyFill="1" applyBorder="1" applyAlignment="1" applyProtection="1">
      <alignment horizontal="center" vertical="center" shrinkToFit="1"/>
    </xf>
    <xf numFmtId="164" fontId="2" fillId="0" borderId="7" xfId="0" applyNumberFormat="1" applyFont="1" applyFill="1" applyBorder="1" applyAlignment="1" applyProtection="1">
      <alignment horizontal="center" vertical="center" shrinkToFit="1"/>
    </xf>
    <xf numFmtId="164" fontId="2" fillId="0" borderId="9" xfId="0" applyNumberFormat="1" applyFont="1" applyFill="1" applyBorder="1" applyAlignment="1" applyProtection="1">
      <alignment horizontal="center" vertical="center" shrinkToFit="1"/>
    </xf>
    <xf numFmtId="164" fontId="2" fillId="0" borderId="19" xfId="0" applyNumberFormat="1" applyFont="1" applyFill="1" applyBorder="1" applyAlignment="1" applyProtection="1">
      <alignment horizontal="center" vertical="center" shrinkToFit="1"/>
    </xf>
    <xf numFmtId="164" fontId="2" fillId="0" borderId="11" xfId="0" applyNumberFormat="1" applyFont="1" applyFill="1" applyBorder="1" applyAlignment="1" applyProtection="1">
      <alignment horizontal="center" vertical="center" shrinkToFit="1"/>
    </xf>
    <xf numFmtId="164" fontId="1" fillId="2" borderId="2" xfId="0" applyNumberFormat="1" applyFont="1" applyFill="1" applyBorder="1" applyAlignment="1" applyProtection="1">
      <alignment horizontal="center" vertical="center" shrinkToFit="1"/>
    </xf>
    <xf numFmtId="164" fontId="2" fillId="3" borderId="11" xfId="1" applyNumberFormat="1" applyFont="1" applyFill="1" applyBorder="1" applyAlignment="1" applyProtection="1">
      <alignment horizontal="center" vertical="center" shrinkToFit="1"/>
    </xf>
    <xf numFmtId="164" fontId="2" fillId="3" borderId="15" xfId="1" applyNumberFormat="1" applyFont="1" applyFill="1" applyBorder="1" applyAlignment="1" applyProtection="1">
      <alignment horizontal="center" vertical="center" shrinkToFit="1"/>
    </xf>
    <xf numFmtId="164" fontId="2" fillId="3" borderId="7" xfId="1" applyNumberFormat="1" applyFont="1" applyFill="1" applyBorder="1" applyAlignment="1" applyProtection="1">
      <alignment horizontal="center" vertical="center" shrinkToFit="1"/>
    </xf>
    <xf numFmtId="164" fontId="2" fillId="0" borderId="15" xfId="1" applyNumberFormat="1" applyFont="1" applyFill="1" applyBorder="1" applyAlignment="1" applyProtection="1">
      <alignment horizontal="center" vertical="center" shrinkToFit="1"/>
    </xf>
    <xf numFmtId="164" fontId="0" fillId="0" borderId="0" xfId="0" applyNumberFormat="1" applyAlignment="1">
      <alignment horizontal="center"/>
    </xf>
    <xf numFmtId="2" fontId="15" fillId="0" borderId="57" xfId="0" applyNumberFormat="1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Fill="1" applyBorder="1" applyAlignment="1" applyProtection="1">
      <alignment horizontal="center" vertical="center"/>
    </xf>
    <xf numFmtId="2" fontId="2" fillId="0" borderId="49" xfId="1" applyNumberFormat="1" applyFont="1" applyFill="1" applyBorder="1" applyAlignment="1" applyProtection="1">
      <alignment horizontal="center" vertical="center" shrinkToFit="1"/>
    </xf>
    <xf numFmtId="2" fontId="1" fillId="0" borderId="47" xfId="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/>
    </xf>
    <xf numFmtId="2" fontId="16" fillId="0" borderId="46" xfId="1" applyNumberFormat="1" applyFont="1" applyFill="1" applyBorder="1" applyAlignment="1" applyProtection="1">
      <alignment horizontal="center" vertical="center" shrinkToFit="1"/>
    </xf>
    <xf numFmtId="0" fontId="16" fillId="0" borderId="22" xfId="1" applyFont="1" applyFill="1" applyBorder="1" applyAlignment="1" applyProtection="1">
      <alignment horizontal="center" vertical="center" shrinkToFit="1"/>
    </xf>
    <xf numFmtId="0" fontId="2" fillId="0" borderId="61" xfId="0" applyFont="1" applyFill="1" applyBorder="1" applyAlignment="1" applyProtection="1">
      <alignment horizontal="center" vertical="center" shrinkToFit="1"/>
    </xf>
    <xf numFmtId="164" fontId="1" fillId="2" borderId="54" xfId="0" applyNumberFormat="1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 shrinkToFit="1"/>
    </xf>
    <xf numFmtId="2" fontId="16" fillId="3" borderId="46" xfId="1" applyNumberFormat="1" applyFont="1" applyFill="1" applyBorder="1" applyAlignment="1" applyProtection="1">
      <alignment horizontal="center" vertical="center" shrinkToFit="1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2" fontId="17" fillId="2" borderId="3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2" fillId="0" borderId="62" xfId="1" applyFont="1" applyFill="1" applyBorder="1" applyAlignment="1" applyProtection="1">
      <alignment horizontal="center" vertical="center" shrinkToFit="1"/>
    </xf>
    <xf numFmtId="164" fontId="16" fillId="4" borderId="7" xfId="1" applyNumberFormat="1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7" xfId="1" applyFont="1" applyFill="1" applyBorder="1" applyAlignment="1" applyProtection="1">
      <alignment horizontal="center" vertical="center" shrinkToFit="1"/>
    </xf>
    <xf numFmtId="0" fontId="16" fillId="4" borderId="15" xfId="1" applyFont="1" applyFill="1" applyBorder="1" applyAlignment="1" applyProtection="1">
      <alignment horizontal="center" vertical="center" shrinkToFit="1"/>
    </xf>
    <xf numFmtId="0" fontId="16" fillId="3" borderId="22" xfId="1" applyFont="1" applyFill="1" applyBorder="1" applyAlignment="1" applyProtection="1">
      <alignment horizontal="center" vertical="center" shrinkToFit="1"/>
    </xf>
    <xf numFmtId="0" fontId="16" fillId="0" borderId="34" xfId="1" applyFont="1" applyFill="1" applyBorder="1" applyAlignment="1" applyProtection="1">
      <alignment horizontal="center" vertical="center" shrinkToFit="1"/>
    </xf>
    <xf numFmtId="0" fontId="17" fillId="2" borderId="42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 vertical="center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5"/>
  <sheetViews>
    <sheetView tabSelected="1" view="pageBreakPreview" zoomScale="110" zoomScaleNormal="130" zoomScaleSheetLayoutView="110" workbookViewId="0">
      <selection activeCell="N37" sqref="N37"/>
    </sheetView>
  </sheetViews>
  <sheetFormatPr defaultRowHeight="15"/>
  <cols>
    <col min="1" max="1" width="34.85546875" style="2" customWidth="1"/>
    <col min="2" max="2" width="9.140625" style="86" customWidth="1"/>
    <col min="3" max="3" width="7.140625" style="37" customWidth="1"/>
    <col min="4" max="4" width="9.140625" style="37" customWidth="1"/>
    <col min="5" max="5" width="6.7109375" style="144" customWidth="1"/>
    <col min="6" max="6" width="7.7109375" style="150" bestFit="1" customWidth="1"/>
    <col min="7" max="7" width="6.7109375" style="37" customWidth="1"/>
    <col min="8" max="8" width="9.140625" style="37" customWidth="1"/>
    <col min="9" max="9" width="6.7109375" style="37" customWidth="1"/>
    <col min="10" max="10" width="7.5703125" style="150" bestFit="1" customWidth="1"/>
  </cols>
  <sheetData>
    <row r="1" spans="1:19" ht="27.75" customHeight="1">
      <c r="A1" s="107" t="s">
        <v>41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9" ht="28.5" customHeight="1" thickBot="1">
      <c r="A2" s="105" t="s">
        <v>40</v>
      </c>
      <c r="B2" s="85"/>
      <c r="C2" s="3"/>
      <c r="D2" s="106"/>
      <c r="E2" s="106"/>
      <c r="F2" s="145"/>
      <c r="G2" s="106"/>
      <c r="H2" s="106"/>
      <c r="I2" s="106"/>
      <c r="J2" s="145"/>
      <c r="K2" s="125"/>
      <c r="L2" s="125"/>
      <c r="M2" s="125"/>
      <c r="N2" s="125"/>
      <c r="O2" s="125"/>
      <c r="P2" s="125"/>
      <c r="Q2" s="125"/>
      <c r="R2" s="125"/>
      <c r="S2" s="125"/>
    </row>
    <row r="3" spans="1:19" ht="23.25" customHeight="1" thickBot="1">
      <c r="A3" s="108" t="s">
        <v>0</v>
      </c>
      <c r="B3" s="122" t="s">
        <v>38</v>
      </c>
      <c r="C3" s="111" t="s">
        <v>36</v>
      </c>
      <c r="D3" s="112"/>
      <c r="E3" s="112"/>
      <c r="F3" s="113"/>
      <c r="G3" s="111" t="s">
        <v>37</v>
      </c>
      <c r="H3" s="112"/>
      <c r="I3" s="112"/>
      <c r="J3" s="113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36.75" customHeight="1">
      <c r="A4" s="109"/>
      <c r="B4" s="123"/>
      <c r="C4" s="114" t="s">
        <v>31</v>
      </c>
      <c r="D4" s="116" t="s">
        <v>35</v>
      </c>
      <c r="E4" s="118" t="s">
        <v>34</v>
      </c>
      <c r="F4" s="119"/>
      <c r="G4" s="120" t="s">
        <v>31</v>
      </c>
      <c r="H4" s="116" t="s">
        <v>35</v>
      </c>
      <c r="I4" s="118" t="s">
        <v>34</v>
      </c>
      <c r="J4" s="119"/>
    </row>
    <row r="5" spans="1:19" ht="22.5" customHeight="1" thickBot="1">
      <c r="A5" s="110"/>
      <c r="B5" s="124"/>
      <c r="C5" s="115"/>
      <c r="D5" s="117"/>
      <c r="E5" s="127" t="s">
        <v>32</v>
      </c>
      <c r="F5" s="146" t="s">
        <v>33</v>
      </c>
      <c r="G5" s="121"/>
      <c r="H5" s="117"/>
      <c r="I5" s="25" t="s">
        <v>32</v>
      </c>
      <c r="J5" s="146" t="s">
        <v>33</v>
      </c>
    </row>
    <row r="6" spans="1:19" ht="20.100000000000001" customHeight="1">
      <c r="A6" s="57" t="s">
        <v>1</v>
      </c>
      <c r="B6" s="87"/>
      <c r="C6" s="58"/>
      <c r="D6" s="39"/>
      <c r="E6" s="128"/>
      <c r="F6" s="147"/>
      <c r="G6" s="39"/>
      <c r="H6" s="39"/>
      <c r="I6" s="40"/>
      <c r="J6" s="147"/>
    </row>
    <row r="7" spans="1:19" ht="20.100000000000001" customHeight="1">
      <c r="A7" s="21" t="s">
        <v>2</v>
      </c>
      <c r="B7" s="88">
        <v>10</v>
      </c>
      <c r="C7" s="73">
        <v>1</v>
      </c>
      <c r="D7" s="26">
        <v>1</v>
      </c>
      <c r="E7" s="129">
        <v>1</v>
      </c>
      <c r="F7" s="148">
        <f>E7/D7*100</f>
        <v>100</v>
      </c>
      <c r="G7" s="26"/>
      <c r="H7" s="26"/>
      <c r="I7" s="41"/>
      <c r="J7" s="148"/>
    </row>
    <row r="8" spans="1:19" ht="20.100000000000001" customHeight="1">
      <c r="A8" s="22" t="s">
        <v>3</v>
      </c>
      <c r="B8" s="89">
        <v>10</v>
      </c>
      <c r="C8" s="74">
        <v>15</v>
      </c>
      <c r="D8" s="27">
        <v>15</v>
      </c>
      <c r="E8" s="130">
        <v>13</v>
      </c>
      <c r="F8" s="59">
        <f t="shared" ref="F8:F14" si="0">E8/D8*100</f>
        <v>86.666666666666671</v>
      </c>
      <c r="G8" s="27"/>
      <c r="H8" s="27"/>
      <c r="I8" s="42"/>
      <c r="J8" s="59"/>
    </row>
    <row r="9" spans="1:19" ht="20.100000000000001" customHeight="1">
      <c r="A9" s="22" t="s">
        <v>4</v>
      </c>
      <c r="B9" s="89">
        <v>5</v>
      </c>
      <c r="C9" s="74">
        <v>9</v>
      </c>
      <c r="D9" s="27">
        <v>9</v>
      </c>
      <c r="E9" s="130">
        <v>5</v>
      </c>
      <c r="F9" s="59">
        <f t="shared" si="0"/>
        <v>55.555555555555557</v>
      </c>
      <c r="G9" s="27"/>
      <c r="H9" s="27"/>
      <c r="I9" s="42"/>
      <c r="J9" s="59"/>
    </row>
    <row r="10" spans="1:19" ht="20.100000000000001" customHeight="1">
      <c r="A10" s="22" t="s">
        <v>5</v>
      </c>
      <c r="B10" s="89">
        <v>10</v>
      </c>
      <c r="C10" s="74">
        <v>4</v>
      </c>
      <c r="D10" s="27">
        <v>4</v>
      </c>
      <c r="E10" s="130">
        <v>4</v>
      </c>
      <c r="F10" s="59">
        <f t="shared" si="0"/>
        <v>100</v>
      </c>
      <c r="G10" s="27"/>
      <c r="H10" s="27"/>
      <c r="I10" s="42"/>
      <c r="J10" s="59"/>
    </row>
    <row r="11" spans="1:19" ht="20.100000000000001" customHeight="1">
      <c r="A11" s="22" t="s">
        <v>6</v>
      </c>
      <c r="B11" s="89">
        <v>10</v>
      </c>
      <c r="C11" s="74">
        <v>7</v>
      </c>
      <c r="D11" s="152">
        <v>6</v>
      </c>
      <c r="E11" s="162">
        <v>7</v>
      </c>
      <c r="F11" s="151">
        <f t="shared" si="0"/>
        <v>116.66666666666667</v>
      </c>
      <c r="G11" s="27"/>
      <c r="H11" s="27"/>
      <c r="I11" s="42"/>
      <c r="J11" s="59"/>
      <c r="K11" s="160" t="s">
        <v>52</v>
      </c>
    </row>
    <row r="12" spans="1:19" ht="20.100000000000001" customHeight="1">
      <c r="A12" s="22" t="s">
        <v>7</v>
      </c>
      <c r="B12" s="89">
        <v>5</v>
      </c>
      <c r="C12" s="74">
        <v>2</v>
      </c>
      <c r="D12" s="27">
        <v>1</v>
      </c>
      <c r="E12" s="130">
        <v>1</v>
      </c>
      <c r="F12" s="59">
        <f t="shared" si="0"/>
        <v>100</v>
      </c>
      <c r="G12" s="27"/>
      <c r="H12" s="27"/>
      <c r="I12" s="42"/>
      <c r="J12" s="59"/>
    </row>
    <row r="13" spans="1:19" ht="20.100000000000001" customHeight="1">
      <c r="A13" s="22" t="s">
        <v>8</v>
      </c>
      <c r="B13" s="89">
        <v>5</v>
      </c>
      <c r="C13" s="74" t="s">
        <v>51</v>
      </c>
      <c r="D13" s="27" t="s">
        <v>51</v>
      </c>
      <c r="E13" s="130">
        <v>0</v>
      </c>
      <c r="F13" s="43" t="s">
        <v>51</v>
      </c>
      <c r="G13" s="161"/>
      <c r="H13" s="27"/>
      <c r="I13" s="42"/>
      <c r="J13" s="59"/>
    </row>
    <row r="14" spans="1:19" ht="20.100000000000001" customHeight="1">
      <c r="A14" s="22" t="s">
        <v>9</v>
      </c>
      <c r="B14" s="89">
        <v>5</v>
      </c>
      <c r="C14" s="74" t="s">
        <v>51</v>
      </c>
      <c r="D14" s="27" t="s">
        <v>51</v>
      </c>
      <c r="E14" s="130">
        <v>0</v>
      </c>
      <c r="F14" s="43" t="s">
        <v>51</v>
      </c>
      <c r="G14" s="161"/>
      <c r="H14" s="27"/>
      <c r="I14" s="42"/>
      <c r="J14" s="59"/>
    </row>
    <row r="15" spans="1:19" ht="20.100000000000001" customHeight="1">
      <c r="A15" s="22" t="s">
        <v>10</v>
      </c>
      <c r="B15" s="89">
        <v>5</v>
      </c>
      <c r="C15" s="74">
        <v>3</v>
      </c>
      <c r="D15" s="27">
        <v>3</v>
      </c>
      <c r="E15" s="130">
        <v>2</v>
      </c>
      <c r="F15" s="59">
        <f t="shared" ref="F15:F17" si="1">E15/D15*100</f>
        <v>66.666666666666657</v>
      </c>
      <c r="G15" s="27"/>
      <c r="H15" s="27"/>
      <c r="I15" s="42"/>
      <c r="J15" s="59"/>
    </row>
    <row r="16" spans="1:19" ht="20.100000000000001" customHeight="1">
      <c r="A16" s="17" t="s">
        <v>11</v>
      </c>
      <c r="B16" s="90">
        <v>5</v>
      </c>
      <c r="C16" s="75">
        <v>4</v>
      </c>
      <c r="D16" s="28">
        <v>3</v>
      </c>
      <c r="E16" s="131">
        <v>3</v>
      </c>
      <c r="F16" s="60">
        <f t="shared" si="1"/>
        <v>100</v>
      </c>
      <c r="G16" s="28"/>
      <c r="H16" s="28"/>
      <c r="I16" s="44"/>
      <c r="J16" s="60"/>
    </row>
    <row r="17" spans="1:11" ht="20.100000000000001" customHeight="1" thickBot="1">
      <c r="A17" s="6" t="s">
        <v>12</v>
      </c>
      <c r="B17" s="91">
        <f>SUM(B7:B16)</f>
        <v>70</v>
      </c>
      <c r="C17" s="6">
        <f>SUM(C7:C16)</f>
        <v>45</v>
      </c>
      <c r="D17" s="9">
        <f>SUM(D7:D16)</f>
        <v>42</v>
      </c>
      <c r="E17" s="132">
        <f>SUM(E7:E16)</f>
        <v>36</v>
      </c>
      <c r="F17" s="61">
        <f t="shared" si="1"/>
        <v>85.714285714285708</v>
      </c>
      <c r="G17" s="9"/>
      <c r="H17" s="9"/>
      <c r="I17" s="1"/>
      <c r="J17" s="61"/>
    </row>
    <row r="18" spans="1:11" ht="20.100000000000001" customHeight="1">
      <c r="A18" s="7" t="s">
        <v>13</v>
      </c>
      <c r="B18" s="92"/>
      <c r="C18" s="76"/>
      <c r="D18" s="45"/>
      <c r="E18" s="133"/>
      <c r="F18" s="149"/>
      <c r="G18" s="45"/>
      <c r="H18" s="45"/>
      <c r="I18" s="46"/>
      <c r="J18" s="149"/>
    </row>
    <row r="19" spans="1:11" ht="20.100000000000001" customHeight="1">
      <c r="A19" s="12" t="s">
        <v>14</v>
      </c>
      <c r="B19" s="93">
        <v>10</v>
      </c>
      <c r="C19" s="77">
        <v>8</v>
      </c>
      <c r="D19" s="29">
        <v>5</v>
      </c>
      <c r="E19" s="134">
        <v>4</v>
      </c>
      <c r="F19" s="62">
        <f>E19/D19*100</f>
        <v>80</v>
      </c>
      <c r="G19" s="29"/>
      <c r="H19" s="29"/>
      <c r="I19" s="47"/>
      <c r="J19" s="62"/>
    </row>
    <row r="20" spans="1:11" ht="20.100000000000001" customHeight="1">
      <c r="A20" s="5" t="s">
        <v>15</v>
      </c>
      <c r="B20" s="94">
        <v>30</v>
      </c>
      <c r="C20" s="78">
        <v>4</v>
      </c>
      <c r="D20" s="30">
        <v>7</v>
      </c>
      <c r="E20" s="135">
        <v>5</v>
      </c>
      <c r="F20" s="65">
        <f>E20/D20*100</f>
        <v>71.428571428571431</v>
      </c>
      <c r="G20" s="30">
        <v>9</v>
      </c>
      <c r="H20" s="155">
        <v>5</v>
      </c>
      <c r="I20" s="163">
        <v>7</v>
      </c>
      <c r="J20" s="156">
        <f t="shared" ref="J20" si="2">I20/H20*100</f>
        <v>140</v>
      </c>
      <c r="K20" s="160" t="s">
        <v>52</v>
      </c>
    </row>
    <row r="21" spans="1:11" ht="20.100000000000001" customHeight="1">
      <c r="A21" s="13" t="s">
        <v>16</v>
      </c>
      <c r="B21" s="95">
        <v>5</v>
      </c>
      <c r="C21" s="78">
        <v>6</v>
      </c>
      <c r="D21" s="30">
        <v>5</v>
      </c>
      <c r="E21" s="135">
        <v>4</v>
      </c>
      <c r="F21" s="65">
        <f>E21/D21*100</f>
        <v>80</v>
      </c>
      <c r="G21" s="31"/>
      <c r="H21" s="31"/>
      <c r="I21" s="50"/>
      <c r="J21" s="63"/>
    </row>
    <row r="22" spans="1:11" ht="20.100000000000001" customHeight="1">
      <c r="A22" s="14" t="s">
        <v>17</v>
      </c>
      <c r="B22" s="96">
        <v>5</v>
      </c>
      <c r="C22" s="79" t="s">
        <v>51</v>
      </c>
      <c r="D22" s="32" t="s">
        <v>51</v>
      </c>
      <c r="E22" s="137">
        <v>0</v>
      </c>
      <c r="F22" s="52" t="s">
        <v>51</v>
      </c>
      <c r="G22" s="153"/>
      <c r="H22" s="32"/>
      <c r="I22" s="51"/>
      <c r="J22" s="66"/>
    </row>
    <row r="23" spans="1:11" ht="20.100000000000001" customHeight="1" thickBot="1">
      <c r="A23" s="6" t="s">
        <v>18</v>
      </c>
      <c r="B23" s="91">
        <f>SUM(B19:B22)</f>
        <v>50</v>
      </c>
      <c r="C23" s="6">
        <f>SUM(C19:C22)</f>
        <v>18</v>
      </c>
      <c r="D23" s="9">
        <f>SUM(D19:D22)</f>
        <v>17</v>
      </c>
      <c r="E23" s="132">
        <f>SUM(E19:E22)</f>
        <v>13</v>
      </c>
      <c r="F23" s="61">
        <f>E23/D23*100</f>
        <v>76.470588235294116</v>
      </c>
      <c r="G23" s="9">
        <f>SUM(G19:G22)</f>
        <v>9</v>
      </c>
      <c r="H23" s="157">
        <f>SUM(H19:H22)</f>
        <v>5</v>
      </c>
      <c r="I23" s="158">
        <f>SUM(I19:I22)</f>
        <v>7</v>
      </c>
      <c r="J23" s="159">
        <f t="shared" ref="J23" si="3">I23/H23*100</f>
        <v>140</v>
      </c>
      <c r="K23" s="160" t="s">
        <v>52</v>
      </c>
    </row>
    <row r="24" spans="1:11" ht="20.100000000000001" customHeight="1">
      <c r="A24" s="4" t="s">
        <v>19</v>
      </c>
      <c r="B24" s="87"/>
      <c r="C24" s="38"/>
      <c r="D24" s="39"/>
      <c r="E24" s="128"/>
      <c r="F24" s="147"/>
      <c r="G24" s="39"/>
      <c r="H24" s="39"/>
      <c r="I24" s="40"/>
      <c r="J24" s="147"/>
    </row>
    <row r="25" spans="1:11" ht="20.100000000000001" customHeight="1">
      <c r="A25" s="15" t="s">
        <v>20</v>
      </c>
      <c r="B25" s="97">
        <v>10</v>
      </c>
      <c r="C25" s="80">
        <v>7</v>
      </c>
      <c r="D25" s="33">
        <v>6</v>
      </c>
      <c r="E25" s="138">
        <v>5</v>
      </c>
      <c r="F25" s="64">
        <f t="shared" ref="F25:F29" si="4">E25/D25*100</f>
        <v>83.333333333333343</v>
      </c>
      <c r="G25" s="33"/>
      <c r="H25" s="33"/>
      <c r="I25" s="53"/>
      <c r="J25" s="64"/>
    </row>
    <row r="26" spans="1:11" ht="20.100000000000001" customHeight="1">
      <c r="A26" s="5" t="s">
        <v>21</v>
      </c>
      <c r="B26" s="94">
        <v>10</v>
      </c>
      <c r="C26" s="78">
        <v>10</v>
      </c>
      <c r="D26" s="30">
        <v>10</v>
      </c>
      <c r="E26" s="135">
        <v>10</v>
      </c>
      <c r="F26" s="65">
        <f t="shared" si="4"/>
        <v>100</v>
      </c>
      <c r="G26" s="30"/>
      <c r="H26" s="30"/>
      <c r="I26" s="48"/>
      <c r="J26" s="65"/>
    </row>
    <row r="27" spans="1:11" ht="20.100000000000001" customHeight="1">
      <c r="A27" s="13" t="s">
        <v>22</v>
      </c>
      <c r="B27" s="95">
        <v>10</v>
      </c>
      <c r="C27" s="49">
        <v>5</v>
      </c>
      <c r="D27" s="31">
        <v>3</v>
      </c>
      <c r="E27" s="136">
        <v>3</v>
      </c>
      <c r="F27" s="63">
        <f t="shared" si="4"/>
        <v>100</v>
      </c>
      <c r="G27" s="31"/>
      <c r="H27" s="31"/>
      <c r="I27" s="50"/>
      <c r="J27" s="63"/>
    </row>
    <row r="28" spans="1:11" ht="20.100000000000001" customHeight="1">
      <c r="A28" s="14" t="s">
        <v>23</v>
      </c>
      <c r="B28" s="96">
        <v>11</v>
      </c>
      <c r="C28" s="79">
        <v>15</v>
      </c>
      <c r="D28" s="32">
        <v>15</v>
      </c>
      <c r="E28" s="137">
        <v>14</v>
      </c>
      <c r="F28" s="66">
        <f t="shared" si="4"/>
        <v>93.333333333333329</v>
      </c>
      <c r="G28" s="32"/>
      <c r="H28" s="32"/>
      <c r="I28" s="51"/>
      <c r="J28" s="66"/>
    </row>
    <row r="29" spans="1:11" ht="20.100000000000001" customHeight="1" thickBot="1">
      <c r="A29" s="8" t="s">
        <v>24</v>
      </c>
      <c r="B29" s="98">
        <f>SUM(B25:B28)</f>
        <v>41</v>
      </c>
      <c r="C29" s="8">
        <f>SUM(C25:C28)</f>
        <v>37</v>
      </c>
      <c r="D29" s="10">
        <f>SUM(D25:D28)</f>
        <v>34</v>
      </c>
      <c r="E29" s="139">
        <f>SUM(E25:E28)</f>
        <v>32</v>
      </c>
      <c r="F29" s="67">
        <f t="shared" si="4"/>
        <v>94.117647058823522</v>
      </c>
      <c r="G29" s="10"/>
      <c r="H29" s="10"/>
      <c r="I29" s="11"/>
      <c r="J29" s="67"/>
    </row>
    <row r="30" spans="1:11" ht="20.100000000000001" customHeight="1">
      <c r="A30" s="4" t="s">
        <v>25</v>
      </c>
      <c r="B30" s="87"/>
      <c r="C30" s="38"/>
      <c r="D30" s="39"/>
      <c r="E30" s="128"/>
      <c r="F30" s="147"/>
      <c r="G30" s="39"/>
      <c r="H30" s="39"/>
      <c r="I30" s="40"/>
      <c r="J30" s="147"/>
    </row>
    <row r="31" spans="1:11" ht="20.100000000000001" customHeight="1">
      <c r="A31" s="23" t="s">
        <v>42</v>
      </c>
      <c r="B31" s="99">
        <v>30</v>
      </c>
      <c r="C31" s="81">
        <v>10</v>
      </c>
      <c r="D31" s="34">
        <v>8</v>
      </c>
      <c r="E31" s="140">
        <v>7</v>
      </c>
      <c r="F31" s="68">
        <f t="shared" ref="F31:F36" si="5">E31/D31*100</f>
        <v>87.5</v>
      </c>
      <c r="G31" s="34"/>
      <c r="H31" s="34"/>
      <c r="I31" s="54"/>
      <c r="J31" s="68"/>
    </row>
    <row r="32" spans="1:11" ht="20.100000000000001" customHeight="1">
      <c r="A32" s="18" t="s">
        <v>43</v>
      </c>
      <c r="B32" s="100">
        <v>20</v>
      </c>
      <c r="C32" s="82">
        <v>31</v>
      </c>
      <c r="D32" s="35">
        <v>30</v>
      </c>
      <c r="E32" s="141">
        <v>29</v>
      </c>
      <c r="F32" s="69">
        <f t="shared" si="5"/>
        <v>96.666666666666671</v>
      </c>
      <c r="G32" s="35"/>
      <c r="H32" s="35"/>
      <c r="I32" s="55"/>
      <c r="J32" s="69"/>
    </row>
    <row r="33" spans="1:11" ht="20.100000000000001" customHeight="1">
      <c r="A33" s="16" t="s">
        <v>45</v>
      </c>
      <c r="B33" s="100">
        <v>30</v>
      </c>
      <c r="C33" s="83">
        <v>31</v>
      </c>
      <c r="D33" s="36">
        <v>30</v>
      </c>
      <c r="E33" s="142">
        <v>29</v>
      </c>
      <c r="F33" s="70">
        <f t="shared" si="5"/>
        <v>96.666666666666671</v>
      </c>
      <c r="G33" s="36"/>
      <c r="H33" s="36"/>
      <c r="I33" s="56"/>
      <c r="J33" s="70"/>
    </row>
    <row r="34" spans="1:11" ht="20.100000000000001" customHeight="1">
      <c r="A34" s="16" t="s">
        <v>46</v>
      </c>
      <c r="B34" s="100">
        <v>30</v>
      </c>
      <c r="C34" s="83">
        <v>14</v>
      </c>
      <c r="D34" s="36">
        <v>13</v>
      </c>
      <c r="E34" s="142">
        <v>10</v>
      </c>
      <c r="F34" s="70">
        <f t="shared" si="5"/>
        <v>76.923076923076934</v>
      </c>
      <c r="G34" s="36"/>
      <c r="H34" s="36"/>
      <c r="I34" s="56"/>
      <c r="J34" s="70"/>
    </row>
    <row r="35" spans="1:11" ht="20.100000000000001" customHeight="1">
      <c r="A35" s="18" t="s">
        <v>44</v>
      </c>
      <c r="B35" s="100">
        <v>30</v>
      </c>
      <c r="C35" s="82">
        <v>6</v>
      </c>
      <c r="D35" s="35">
        <v>4</v>
      </c>
      <c r="E35" s="141">
        <v>3</v>
      </c>
      <c r="F35" s="69">
        <f t="shared" si="5"/>
        <v>75</v>
      </c>
      <c r="G35" s="35"/>
      <c r="H35" s="35"/>
      <c r="I35" s="55"/>
      <c r="J35" s="69"/>
    </row>
    <row r="36" spans="1:11" ht="20.100000000000001" customHeight="1">
      <c r="A36" s="18" t="s">
        <v>47</v>
      </c>
      <c r="B36" s="100">
        <v>30</v>
      </c>
      <c r="C36" s="82">
        <v>22</v>
      </c>
      <c r="D36" s="35">
        <v>19</v>
      </c>
      <c r="E36" s="141">
        <v>16</v>
      </c>
      <c r="F36" s="69">
        <f t="shared" si="5"/>
        <v>84.210526315789465</v>
      </c>
      <c r="G36" s="35"/>
      <c r="H36" s="35"/>
      <c r="I36" s="55"/>
      <c r="J36" s="69"/>
    </row>
    <row r="37" spans="1:11" ht="20.100000000000001" customHeight="1">
      <c r="A37" s="16" t="s">
        <v>48</v>
      </c>
      <c r="B37" s="101">
        <v>30</v>
      </c>
      <c r="C37" s="82">
        <v>13</v>
      </c>
      <c r="D37" s="35">
        <v>12</v>
      </c>
      <c r="E37" s="142">
        <v>10</v>
      </c>
      <c r="F37" s="70">
        <f t="shared" ref="F37:F39" si="6">E37/D37*100</f>
        <v>83.333333333333343</v>
      </c>
      <c r="G37" s="83">
        <v>25</v>
      </c>
      <c r="H37" s="166">
        <v>18</v>
      </c>
      <c r="I37" s="164">
        <v>19</v>
      </c>
      <c r="J37" s="156">
        <f t="shared" ref="J37:J39" si="7">I37/H37*100</f>
        <v>105.55555555555556</v>
      </c>
      <c r="K37" s="160" t="s">
        <v>52</v>
      </c>
    </row>
    <row r="38" spans="1:11" ht="20.100000000000001" customHeight="1">
      <c r="A38" s="16" t="s">
        <v>49</v>
      </c>
      <c r="B38" s="101">
        <v>20</v>
      </c>
      <c r="C38" s="82"/>
      <c r="D38" s="35"/>
      <c r="E38" s="142"/>
      <c r="F38" s="70"/>
      <c r="G38" s="83">
        <v>20</v>
      </c>
      <c r="H38" s="36">
        <v>16</v>
      </c>
      <c r="I38" s="56">
        <v>14</v>
      </c>
      <c r="J38" s="70">
        <f t="shared" si="7"/>
        <v>87.5</v>
      </c>
    </row>
    <row r="39" spans="1:11" ht="20.100000000000001" customHeight="1">
      <c r="A39" s="24" t="s">
        <v>50</v>
      </c>
      <c r="B39" s="103">
        <v>30</v>
      </c>
      <c r="C39" s="82"/>
      <c r="D39" s="35"/>
      <c r="E39" s="143"/>
      <c r="F39" s="72"/>
      <c r="G39" s="84">
        <v>70</v>
      </c>
      <c r="H39" s="167">
        <v>59</v>
      </c>
      <c r="I39" s="165">
        <v>65</v>
      </c>
      <c r="J39" s="156">
        <f t="shared" si="7"/>
        <v>110.16949152542372</v>
      </c>
      <c r="K39" s="160" t="s">
        <v>52</v>
      </c>
    </row>
    <row r="40" spans="1:11" ht="20.100000000000001" customHeight="1" thickBot="1">
      <c r="A40" s="6" t="s">
        <v>26</v>
      </c>
      <c r="B40" s="91">
        <f>SUM(B31:B39)</f>
        <v>250</v>
      </c>
      <c r="C40" s="6">
        <f>SUM(C31:C39)</f>
        <v>127</v>
      </c>
      <c r="D40" s="9">
        <f>SUM(D31:D39)</f>
        <v>116</v>
      </c>
      <c r="E40" s="132">
        <f>SUM(E31:E39)</f>
        <v>104</v>
      </c>
      <c r="F40" s="61">
        <f t="shared" ref="F40:F50" si="8">E40/D40*100</f>
        <v>89.65517241379311</v>
      </c>
      <c r="G40" s="9">
        <f>SUM(G37:G39)</f>
        <v>115</v>
      </c>
      <c r="H40" s="157">
        <f>SUM(H37:H39)</f>
        <v>93</v>
      </c>
      <c r="I40" s="158">
        <f>SUM(I31:I39)</f>
        <v>98</v>
      </c>
      <c r="J40" s="159">
        <f t="shared" ref="J40" si="9">I40/H40*100</f>
        <v>105.3763440860215</v>
      </c>
      <c r="K40" s="160" t="s">
        <v>52</v>
      </c>
    </row>
    <row r="41" spans="1:11" ht="20.100000000000001" customHeight="1">
      <c r="A41" s="4" t="s">
        <v>27</v>
      </c>
      <c r="B41" s="87"/>
      <c r="C41" s="38"/>
      <c r="D41" s="39"/>
      <c r="E41" s="128"/>
      <c r="F41" s="147"/>
      <c r="G41" s="39"/>
      <c r="H41" s="39"/>
      <c r="I41" s="40"/>
      <c r="J41" s="147"/>
    </row>
    <row r="42" spans="1:11" ht="20.100000000000001" customHeight="1">
      <c r="A42" s="13" t="s">
        <v>30</v>
      </c>
      <c r="B42" s="95">
        <v>5</v>
      </c>
      <c r="C42" s="49">
        <v>2</v>
      </c>
      <c r="D42" s="31">
        <v>1</v>
      </c>
      <c r="E42" s="136">
        <v>1</v>
      </c>
      <c r="F42" s="63">
        <f t="shared" si="8"/>
        <v>100</v>
      </c>
      <c r="G42" s="31"/>
      <c r="H42" s="31"/>
      <c r="I42" s="50"/>
      <c r="J42" s="63"/>
    </row>
    <row r="43" spans="1:11" ht="20.100000000000001" customHeight="1" thickBot="1">
      <c r="A43" s="6" t="s">
        <v>28</v>
      </c>
      <c r="B43" s="91">
        <f>SUM(B42)</f>
        <v>5</v>
      </c>
      <c r="C43" s="6">
        <f>SUM(C42)</f>
        <v>2</v>
      </c>
      <c r="D43" s="9">
        <f>SUM(D42)</f>
        <v>1</v>
      </c>
      <c r="E43" s="132">
        <f>SUM(E42)</f>
        <v>1</v>
      </c>
      <c r="F43" s="61">
        <f t="shared" si="8"/>
        <v>100</v>
      </c>
      <c r="G43" s="9"/>
      <c r="H43" s="9"/>
      <c r="I43" s="1"/>
      <c r="J43" s="61"/>
    </row>
    <row r="44" spans="1:11" ht="20.100000000000001" customHeight="1" thickBot="1">
      <c r="A44" s="19" t="s">
        <v>29</v>
      </c>
      <c r="B44" s="102">
        <f>SUM(B43,B40,B29,B23,B17)</f>
        <v>416</v>
      </c>
      <c r="C44" s="19">
        <f>SUM(C43,C40,C29,C23,C17)</f>
        <v>229</v>
      </c>
      <c r="D44" s="20">
        <f>SUM(D43,D40,D29,D23,D17)</f>
        <v>210</v>
      </c>
      <c r="E44" s="154">
        <f>SUM(E43,E40,E29,E23,E17)</f>
        <v>186</v>
      </c>
      <c r="F44" s="71">
        <f t="shared" si="8"/>
        <v>88.571428571428569</v>
      </c>
      <c r="G44" s="20">
        <f>SUM(G40,G29,G23,G17)</f>
        <v>124</v>
      </c>
      <c r="H44" s="168">
        <f>SUM(H40,H43,H29,H23,H17)</f>
        <v>98</v>
      </c>
      <c r="I44" s="169">
        <f>SUM(I40,I43,I29,I23,I17)</f>
        <v>105</v>
      </c>
      <c r="J44" s="159">
        <f t="shared" ref="J44" si="10">I44/H44*100</f>
        <v>107.14285714285714</v>
      </c>
      <c r="K44" s="160" t="s">
        <v>52</v>
      </c>
    </row>
    <row r="45" spans="1:11" ht="24">
      <c r="A45" s="104" t="s">
        <v>39</v>
      </c>
    </row>
  </sheetData>
  <mergeCells count="11">
    <mergeCell ref="A1:J1"/>
    <mergeCell ref="A3:A5"/>
    <mergeCell ref="G3:J3"/>
    <mergeCell ref="C4:C5"/>
    <mergeCell ref="D4:D5"/>
    <mergeCell ref="E4:F4"/>
    <mergeCell ref="G4:G5"/>
    <mergeCell ref="H4:H5"/>
    <mergeCell ref="I4:J4"/>
    <mergeCell ref="B3:B5"/>
    <mergeCell ref="C3:F3"/>
  </mergeCells>
  <pageMargins left="0.78" right="0.15748031496062992" top="0.53" bottom="0.4" header="0.31496062992125984" footer="0.15748031496062992"/>
  <pageSetup paperSize="9" scale="83" orientation="portrait" r:id="rId1"/>
  <headerFooter>
    <oddFooter>&amp;R&amp;8&amp;K00+000&amp;P/&amp;N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ปี2559 </vt:lpstr>
      <vt:lpstr>'ปี2559 '!Print_Area</vt:lpstr>
      <vt:lpstr>'ปี2559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CCS</cp:lastModifiedBy>
  <cp:lastPrinted>2017-08-24T16:17:12Z</cp:lastPrinted>
  <dcterms:created xsi:type="dcterms:W3CDTF">2016-04-06T13:08:10Z</dcterms:created>
  <dcterms:modified xsi:type="dcterms:W3CDTF">2017-08-24T16:19:07Z</dcterms:modified>
</cp:coreProperties>
</file>