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ร่างปี 58\file ที่ได้จากหน่วยงาน\institute\ศบก\สสว.-ปรับ\คะแนนเฉลี่ยสะสมต่อปี\"/>
    </mc:Choice>
  </mc:AlternateContent>
  <bookViews>
    <workbookView xWindow="0" yWindow="0" windowWidth="24000" windowHeight="8235" tabRatio="490"/>
  </bookViews>
  <sheets>
    <sheet name="c1-8-1-โท(แผน ก)" sheetId="16" r:id="rId1"/>
    <sheet name="c1-8-1-โท(แผน ข)" sheetId="17" r:id="rId2"/>
  </sheets>
  <definedNames>
    <definedName name="b" localSheetId="0">#REF!</definedName>
    <definedName name="b" localSheetId="1">#REF!</definedName>
    <definedName name="b">#REF!</definedName>
    <definedName name="_xlnm.Print_Titles" localSheetId="0">'c1-8-1-โท(แผน ก)'!$3:$6</definedName>
    <definedName name="_xlnm.Print_Titles" localSheetId="1">'c1-8-1-โท(แผน ข)'!$3:$6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8" i="17" l="1"/>
  <c r="J62" i="17" s="1"/>
  <c r="J30" i="16"/>
  <c r="J24" i="16"/>
  <c r="J18" i="16"/>
  <c r="K64" i="16"/>
  <c r="I64" i="16"/>
  <c r="J64" i="16"/>
  <c r="J46" i="16"/>
  <c r="K46" i="16" s="1"/>
  <c r="J32" i="16"/>
  <c r="K32" i="16" s="1"/>
  <c r="D49" i="16"/>
  <c r="E49" i="16" s="1"/>
  <c r="F49" i="16"/>
  <c r="G49" i="16" s="1"/>
  <c r="H49" i="16"/>
  <c r="I49" i="16" s="1"/>
  <c r="J49" i="16"/>
  <c r="K49" i="16" s="1"/>
  <c r="F54" i="16"/>
  <c r="G54" i="16" s="1"/>
  <c r="H54" i="16"/>
  <c r="I54" i="16" s="1"/>
  <c r="J54" i="16"/>
  <c r="K54" i="16" s="1"/>
  <c r="H38" i="16"/>
  <c r="I38" i="16" s="1"/>
  <c r="F38" i="16"/>
  <c r="G38" i="16" s="1"/>
  <c r="J38" i="16"/>
  <c r="J61" i="16" s="1"/>
  <c r="K38" i="16"/>
  <c r="J65" i="16" l="1"/>
  <c r="H58" i="17"/>
  <c r="F58" i="17"/>
  <c r="D58" i="17"/>
  <c r="B58" i="17"/>
  <c r="B61" i="16"/>
  <c r="H46" i="16" l="1"/>
  <c r="I46" i="16" s="1"/>
  <c r="F46" i="16"/>
  <c r="G46" i="16" s="1"/>
  <c r="D42" i="16"/>
  <c r="H42" i="16"/>
  <c r="I42" i="16" s="1"/>
  <c r="F42" i="16"/>
  <c r="G42" i="16" s="1"/>
  <c r="F32" i="16"/>
  <c r="H32" i="16"/>
  <c r="I32" i="16" l="1"/>
  <c r="H61" i="16"/>
  <c r="E42" i="16"/>
  <c r="D61" i="16"/>
  <c r="G32" i="16"/>
  <c r="F61" i="16"/>
  <c r="H62" i="17"/>
  <c r="H64" i="16"/>
  <c r="H30" i="16"/>
  <c r="H18" i="16"/>
  <c r="F62" i="17" l="1"/>
  <c r="D62" i="17"/>
  <c r="F30" i="16"/>
  <c r="D30" i="16"/>
  <c r="F24" i="16"/>
  <c r="F18" i="16"/>
  <c r="F65" i="16" l="1"/>
  <c r="H24" i="16"/>
  <c r="H65" i="16" s="1"/>
  <c r="D24" i="16"/>
  <c r="B24" i="16"/>
  <c r="D18" i="16"/>
  <c r="D65" i="16" l="1"/>
</calcChain>
</file>

<file path=xl/sharedStrings.xml><?xml version="1.0" encoding="utf-8"?>
<sst xmlns="http://schemas.openxmlformats.org/spreadsheetml/2006/main" count="825" uniqueCount="74">
  <si>
    <t>สำนักวิชา/หลักสูตร</t>
  </si>
  <si>
    <t>1. วิทยาศาสตร์</t>
  </si>
  <si>
    <t>1) คณิตศาสตร์ประยุกต์</t>
  </si>
  <si>
    <t>2) ฟิสิกส์</t>
  </si>
  <si>
    <t>3) ฟิสิกส์ประยุกต์</t>
  </si>
  <si>
    <t>4) เคมี</t>
  </si>
  <si>
    <t>5) ชีววิทยาสิ่งแวดล้อม</t>
  </si>
  <si>
    <t>6) ชีวเคมี</t>
  </si>
  <si>
    <t>7) เทคโนโลยีเลเซอร์</t>
  </si>
  <si>
    <t>8) จุลชีววิทยา</t>
  </si>
  <si>
    <t>9) ภูมิสารสนเทศ</t>
  </si>
  <si>
    <t>10) ชีวเวชศาสตร์</t>
  </si>
  <si>
    <t>รวมสำนักวิชาวิทยาศาสตร์</t>
  </si>
  <si>
    <t xml:space="preserve">2. เทคโนโลยีสังคม  </t>
  </si>
  <si>
    <t xml:space="preserve">1) วิทยาการสารสนเทศ </t>
  </si>
  <si>
    <t>2) การจัดการ</t>
  </si>
  <si>
    <t>3) ภาษาอังกฤษศึกษา</t>
  </si>
  <si>
    <t>4) สหกิจศึกษา</t>
  </si>
  <si>
    <t>รวมสำนักวิชาเทคโนโลยีสังคม</t>
  </si>
  <si>
    <t>3. เทคโนโลยีการเกษตร</t>
  </si>
  <si>
    <t>1) พืชศาสตร์</t>
  </si>
  <si>
    <t>2) เทคโนโลยีการผลิตสัตว์</t>
  </si>
  <si>
    <t>3) เทคโนโลยีอาหาร</t>
  </si>
  <si>
    <t>4) เทคโนโลยีชีวภาพ</t>
  </si>
  <si>
    <t>รวมสำนักวิชาเทคโนโลยีการเกษตร</t>
  </si>
  <si>
    <t>4. วิศวกรรมศาสตร์</t>
  </si>
  <si>
    <t>รวมสำนักวิชาวิศวกรรมศาสตร์</t>
  </si>
  <si>
    <t>5. แพทยศาสตร์</t>
  </si>
  <si>
    <t>รวมสำนักวิชาแพทยศาสตร์</t>
  </si>
  <si>
    <t>1) มลพิษสิ่งแวดล้อมและความปลอดภัย</t>
  </si>
  <si>
    <t>ระดับปริญญาโท (แผน ก)</t>
  </si>
  <si>
    <t>ระดับปริญญาโท (แผน ข)</t>
  </si>
  <si>
    <t>รุ่นปีการศึกษา 2554</t>
  </si>
  <si>
    <t>รุ่นปีการศึกษา 2555</t>
  </si>
  <si>
    <t>รุ่นปีการศึกษา 2556</t>
  </si>
  <si>
    <t>รุ่นปีการศึกษา 2557</t>
  </si>
  <si>
    <t>รุ่นปีการศึกษา 2558</t>
  </si>
  <si>
    <t>จำนวน
(คน)</t>
  </si>
  <si>
    <t>GPAX
เฉลี่ย</t>
  </si>
  <si>
    <t>ตารางที่ C.1-8-1 คะแนนเฉลี่ยสะสมของนักศึกษาระดับปริญญาโท (แผน ก) รุ่นปีการศึกษา 2554 - 2557 (เมื่อสิ้นภาคการศึกษาที่ 2/2558)</t>
  </si>
  <si>
    <t>ตารางที่ C.1-8-1 คะแนนเฉลี่ยสะสมของนักศึกษาระดับปริญญาโท (แผน ข) รุ่นปีการศึกษา 2554 - 2557 (เมื่อสิ้นภาคการศึกษาที่ 2/2558)</t>
  </si>
  <si>
    <t xml:space="preserve"> ภาพรวมระดับปริญญาโท (แผน ข)</t>
  </si>
  <si>
    <t xml:space="preserve"> ภาพรวมระดับปริญญาโท (แผน ก)</t>
  </si>
  <si>
    <t>-</t>
  </si>
  <si>
    <t>- วิศวกรรมโยธา</t>
  </si>
  <si>
    <t>- วิศวกรรมขนส่ง</t>
  </si>
  <si>
    <t>- เทคโนโลยีธรณี</t>
  </si>
  <si>
    <t xml:space="preserve"> - วิศวกรรมไฟฟ้า</t>
  </si>
  <si>
    <t>-  วิศวกรรมอิเล็กทรอนิกส์และโฟตอนนิกส์</t>
  </si>
  <si>
    <t>- วิศวกรรมเซรามิก</t>
  </si>
  <si>
    <t>- วิศวกรรมพอลิเมอร์</t>
  </si>
  <si>
    <t>- วิศวกรรมโลหการ</t>
  </si>
  <si>
    <t>- วิศวกรรมการผลิต</t>
  </si>
  <si>
    <t>- วิศวกรรมเกษตรและอาหาร</t>
  </si>
  <si>
    <t>- วิศวกรรมเครื่องกลและระบบกระบวนการ</t>
  </si>
  <si>
    <t>- วิศวกรรมสิ่งแวดล้อม</t>
  </si>
  <si>
    <t>- วิศวกรรมอุตสาหการ</t>
  </si>
  <si>
    <t>- วิศวกรรมเคมี</t>
  </si>
  <si>
    <t>- วิศวกรรมเครื่องกล</t>
  </si>
  <si>
    <t>1) วิศวกรรมเครื่องกลและระบบกระบวนการ</t>
  </si>
  <si>
    <t>2) วิศวกรรมโทรคมนาคมและคอมพิวเตอร์</t>
  </si>
  <si>
    <t>- วิศวกรรมคอมพิวเตอร์</t>
  </si>
  <si>
    <t>- วิศวกรรมโทรคมนาคม</t>
  </si>
  <si>
    <t>3) วิศวกรรมวัสดุ</t>
  </si>
  <si>
    <t>4) วิศวกรรมไฟฟ้า</t>
  </si>
  <si>
    <t>5) วิศวกรรมโยธา ขนส่ง และทรัพยากรธรณี</t>
  </si>
  <si>
    <t>6) วิศวกรรมระบบอุตสาหกรรมและสิ่งแวดล้อม</t>
  </si>
  <si>
    <t>7) วิศวกรรมเมคคาทรอนิกส์</t>
  </si>
  <si>
    <t>8) วิศวกรรมการจัดการพลังงาน</t>
  </si>
  <si>
    <t>9) การบริหารงานก่อสร้างและสาธารณูปโภค</t>
  </si>
  <si>
    <t xml:space="preserve">   - วิศวกรรมโทรคมนาคมและคอมพิวเตอร์</t>
  </si>
  <si>
    <t xml:space="preserve">    - วิศวกรรมระบบอุตสาหกรรมและสิ่งแวดล้อม</t>
  </si>
  <si>
    <t xml:space="preserve">    - วิศวกรรมโยธา ขนส่ง และทรัพยากรธรณี</t>
  </si>
  <si>
    <t xml:space="preserve">                       และรุ่นปีการศึกษา 2558 (เมื่อสิ้นภาคการศึกษาที่ 3/2558)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</si>
</sst>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7" formatCode="0;;\-"/>
    <numFmt numFmtId="188" formatCode="0.00;;\-"/>
  </numFmts>
  <fonts count="14">
    <font>
      <sz val="11"/>
      <color theme="1"/>
      <name val="Tahoma"/>
      <family val="2"/>
      <charset val="222"/>
      <scheme val="minor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5"/>
      <name val="CordiaUPC"/>
      <family val="1"/>
      <charset val="66"/>
    </font>
    <font>
      <b/>
      <sz val="15"/>
      <color theme="1"/>
      <name val="TH SarabunPSK"/>
      <family val="2"/>
    </font>
    <font>
      <b/>
      <sz val="18"/>
      <color theme="1"/>
      <name val="TH SarabunPSK"/>
      <family val="2"/>
    </font>
    <font>
      <sz val="14"/>
      <color theme="1"/>
      <name val="TH SarabunPSK"/>
      <family val="2"/>
    </font>
    <font>
      <sz val="15"/>
      <color theme="1"/>
      <name val="TH SarabunPSK"/>
      <family val="2"/>
    </font>
    <font>
      <sz val="15"/>
      <color theme="1"/>
      <name val="Tahoma"/>
      <family val="2"/>
      <charset val="222"/>
      <scheme val="minor"/>
    </font>
    <font>
      <sz val="16"/>
      <color rgb="FF0000FF"/>
      <name val="TH SarabunPSK"/>
      <family val="2"/>
    </font>
    <font>
      <b/>
      <sz val="16"/>
      <color rgb="FF0000FF"/>
      <name val="TH SarabunPSK"/>
      <family val="2"/>
    </font>
    <font>
      <b/>
      <sz val="15"/>
      <color rgb="FF0000FF"/>
      <name val="TH SarabunPSK"/>
      <family val="2"/>
    </font>
    <font>
      <sz val="15"/>
      <color rgb="FF0000FF"/>
      <name val="TH SarabunPSK"/>
      <family val="2"/>
    </font>
    <font>
      <b/>
      <sz val="18"/>
      <color rgb="FF0000FF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rgb="FFFFF2E5"/>
        <bgColor indexed="64"/>
      </patternFill>
    </fill>
    <fill>
      <patternFill patternType="solid">
        <fgColor theme="0"/>
        <bgColor indexed="64"/>
      </patternFill>
    </fill>
  </fills>
  <borders count="1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hair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medium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 style="medium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/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313">
    <xf numFmtId="0" fontId="0" fillId="0" borderId="0" xfId="0"/>
    <xf numFmtId="0" fontId="1" fillId="2" borderId="4" xfId="0" applyFont="1" applyFill="1" applyBorder="1" applyAlignment="1" applyProtection="1">
      <alignment horizontal="center" vertical="center"/>
    </xf>
    <xf numFmtId="49" fontId="0" fillId="0" borderId="0" xfId="0" applyNumberFormat="1"/>
    <xf numFmtId="0" fontId="1" fillId="0" borderId="1" xfId="0" applyFont="1" applyFill="1" applyBorder="1" applyAlignment="1" applyProtection="1">
      <alignment horizontal="left" vertical="center"/>
    </xf>
    <xf numFmtId="0" fontId="2" fillId="0" borderId="16" xfId="0" applyFont="1" applyFill="1" applyBorder="1" applyAlignment="1" applyProtection="1">
      <alignment horizontal="left" vertical="center" indent="1" shrinkToFit="1"/>
    </xf>
    <xf numFmtId="0" fontId="1" fillId="2" borderId="20" xfId="0" applyFont="1" applyFill="1" applyBorder="1" applyAlignment="1" applyProtection="1">
      <alignment horizontal="center" vertical="center"/>
    </xf>
    <xf numFmtId="0" fontId="1" fillId="0" borderId="22" xfId="0" applyFont="1" applyFill="1" applyBorder="1" applyAlignment="1" applyProtection="1">
      <alignment horizontal="left" vertical="center"/>
    </xf>
    <xf numFmtId="0" fontId="1" fillId="2" borderId="20" xfId="0" applyFont="1" applyFill="1" applyBorder="1" applyAlignment="1" applyProtection="1">
      <alignment horizontal="center" vertical="center" shrinkToFit="1"/>
    </xf>
    <xf numFmtId="0" fontId="1" fillId="0" borderId="21" xfId="0" applyFont="1" applyFill="1" applyBorder="1" applyAlignment="1" applyProtection="1">
      <alignment horizontal="left" vertical="center"/>
    </xf>
    <xf numFmtId="0" fontId="1" fillId="2" borderId="4" xfId="0" applyFont="1" applyFill="1" applyBorder="1" applyAlignment="1" applyProtection="1">
      <alignment horizontal="center" vertical="center" shrinkToFit="1"/>
    </xf>
    <xf numFmtId="0" fontId="2" fillId="0" borderId="13" xfId="0" applyFont="1" applyFill="1" applyBorder="1" applyAlignment="1" applyProtection="1">
      <alignment horizontal="left" vertical="center" indent="1" shrinkToFit="1"/>
    </xf>
    <xf numFmtId="0" fontId="2" fillId="0" borderId="17" xfId="0" applyFont="1" applyFill="1" applyBorder="1" applyAlignment="1" applyProtection="1">
      <alignment horizontal="left" vertical="center" indent="1" shrinkToFit="1"/>
    </xf>
    <xf numFmtId="0" fontId="2" fillId="0" borderId="18" xfId="0" applyFont="1" applyFill="1" applyBorder="1" applyAlignment="1" applyProtection="1">
      <alignment horizontal="left" vertical="center" indent="1" shrinkToFit="1"/>
    </xf>
    <xf numFmtId="0" fontId="2" fillId="0" borderId="15" xfId="0" applyFont="1" applyFill="1" applyBorder="1" applyAlignment="1" applyProtection="1">
      <alignment horizontal="left" vertical="center" indent="1" shrinkToFit="1"/>
    </xf>
    <xf numFmtId="0" fontId="2" fillId="0" borderId="17" xfId="1" applyFont="1" applyFill="1" applyBorder="1" applyAlignment="1" applyProtection="1">
      <alignment horizontal="left" vertical="center" indent="1" shrinkToFit="1"/>
    </xf>
    <xf numFmtId="0" fontId="1" fillId="2" borderId="27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0" borderId="6" xfId="0" applyFont="1" applyFill="1" applyBorder="1" applyAlignment="1" applyProtection="1">
      <alignment horizontal="left" vertical="center"/>
    </xf>
    <xf numFmtId="0" fontId="1" fillId="2" borderId="33" xfId="0" applyFont="1" applyFill="1" applyBorder="1" applyAlignment="1" applyProtection="1">
      <alignment horizontal="center" vertical="center"/>
    </xf>
    <xf numFmtId="0" fontId="2" fillId="0" borderId="23" xfId="1" applyFont="1" applyFill="1" applyBorder="1" applyAlignment="1" applyProtection="1">
      <alignment horizontal="left" vertical="center" indent="1" shrinkToFit="1"/>
    </xf>
    <xf numFmtId="0" fontId="2" fillId="0" borderId="16" xfId="1" applyFont="1" applyFill="1" applyBorder="1" applyAlignment="1" applyProtection="1">
      <alignment horizontal="left" vertical="center" indent="1" shrinkToFit="1"/>
    </xf>
    <xf numFmtId="0" fontId="5" fillId="0" borderId="0" xfId="0" quotePrefix="1" applyFont="1" applyBorder="1" applyAlignment="1">
      <alignment horizontal="left" vertical="center" wrapText="1"/>
    </xf>
    <xf numFmtId="0" fontId="1" fillId="0" borderId="35" xfId="0" applyFont="1" applyFill="1" applyBorder="1" applyAlignment="1" applyProtection="1">
      <alignment horizontal="left" vertical="center"/>
    </xf>
    <xf numFmtId="0" fontId="1" fillId="2" borderId="34" xfId="0" applyFont="1" applyFill="1" applyBorder="1" applyAlignment="1" applyProtection="1">
      <alignment horizontal="center" vertical="center"/>
    </xf>
    <xf numFmtId="0" fontId="1" fillId="0" borderId="40" xfId="0" applyFont="1" applyFill="1" applyBorder="1" applyAlignment="1" applyProtection="1">
      <alignment horizontal="left" vertical="center"/>
    </xf>
    <xf numFmtId="0" fontId="1" fillId="2" borderId="44" xfId="0" applyFont="1" applyFill="1" applyBorder="1" applyAlignment="1" applyProtection="1">
      <alignment horizontal="center" vertical="center"/>
    </xf>
    <xf numFmtId="0" fontId="1" fillId="2" borderId="39" xfId="0" applyFont="1" applyFill="1" applyBorder="1" applyAlignment="1" applyProtection="1">
      <alignment horizontal="center" vertical="center"/>
    </xf>
    <xf numFmtId="0" fontId="1" fillId="0" borderId="50" xfId="0" applyFont="1" applyFill="1" applyBorder="1" applyAlignment="1" applyProtection="1">
      <alignment horizontal="left" vertical="center"/>
    </xf>
    <xf numFmtId="0" fontId="5" fillId="0" borderId="0" xfId="0" applyFont="1" applyBorder="1" applyAlignment="1">
      <alignment vertical="center"/>
    </xf>
    <xf numFmtId="0" fontId="2" fillId="0" borderId="0" xfId="0" applyFont="1" applyAlignment="1">
      <alignment horizontal="center"/>
    </xf>
    <xf numFmtId="0" fontId="4" fillId="0" borderId="25" xfId="0" applyFont="1" applyBorder="1" applyAlignment="1">
      <alignment horizontal="center" vertical="center" wrapText="1"/>
    </xf>
    <xf numFmtId="0" fontId="4" fillId="0" borderId="59" xfId="0" applyFont="1" applyBorder="1" applyAlignment="1">
      <alignment horizontal="center" vertical="center" wrapText="1"/>
    </xf>
    <xf numFmtId="0" fontId="4" fillId="0" borderId="49" xfId="0" applyFont="1" applyBorder="1" applyAlignment="1">
      <alignment horizontal="center" vertical="center" wrapText="1"/>
    </xf>
    <xf numFmtId="0" fontId="4" fillId="0" borderId="60" xfId="0" applyFont="1" applyBorder="1" applyAlignment="1">
      <alignment horizontal="center" vertical="center" wrapText="1"/>
    </xf>
    <xf numFmtId="0" fontId="1" fillId="2" borderId="65" xfId="0" applyFont="1" applyFill="1" applyBorder="1" applyAlignment="1" applyProtection="1">
      <alignment horizontal="center" vertical="center"/>
    </xf>
    <xf numFmtId="0" fontId="1" fillId="2" borderId="36" xfId="0" quotePrefix="1" applyFont="1" applyFill="1" applyBorder="1" applyAlignment="1" applyProtection="1">
      <alignment horizontal="center" vertical="center"/>
    </xf>
    <xf numFmtId="0" fontId="1" fillId="2" borderId="72" xfId="0" applyFont="1" applyFill="1" applyBorder="1" applyAlignment="1" applyProtection="1">
      <alignment horizontal="center" vertical="center"/>
    </xf>
    <xf numFmtId="0" fontId="1" fillId="2" borderId="65" xfId="0" quotePrefix="1" applyFont="1" applyFill="1" applyBorder="1" applyAlignment="1" applyProtection="1">
      <alignment horizontal="center" vertical="center" shrinkToFit="1"/>
    </xf>
    <xf numFmtId="0" fontId="1" fillId="2" borderId="73" xfId="0" quotePrefix="1" applyFont="1" applyFill="1" applyBorder="1" applyAlignment="1" applyProtection="1">
      <alignment horizontal="center" vertical="center" shrinkToFit="1"/>
    </xf>
    <xf numFmtId="0" fontId="1" fillId="0" borderId="77" xfId="0" applyFont="1" applyFill="1" applyBorder="1" applyAlignment="1" applyProtection="1">
      <alignment horizontal="left" vertical="center"/>
    </xf>
    <xf numFmtId="0" fontId="2" fillId="0" borderId="78" xfId="0" applyFont="1" applyFill="1" applyBorder="1" applyAlignment="1" applyProtection="1">
      <alignment horizontal="left" vertical="center" indent="1" shrinkToFit="1"/>
    </xf>
    <xf numFmtId="0" fontId="2" fillId="0" borderId="74" xfId="0" applyFont="1" applyFill="1" applyBorder="1" applyAlignment="1" applyProtection="1">
      <alignment horizontal="left" vertical="center" indent="1" shrinkToFit="1"/>
    </xf>
    <xf numFmtId="0" fontId="2" fillId="0" borderId="79" xfId="0" applyFont="1" applyFill="1" applyBorder="1" applyAlignment="1" applyProtection="1">
      <alignment horizontal="left" vertical="center" indent="1" shrinkToFit="1"/>
    </xf>
    <xf numFmtId="0" fontId="2" fillId="0" borderId="80" xfId="0" applyFont="1" applyFill="1" applyBorder="1" applyAlignment="1" applyProtection="1">
      <alignment horizontal="left" vertical="center" indent="1" shrinkToFit="1"/>
    </xf>
    <xf numFmtId="0" fontId="1" fillId="0" borderId="81" xfId="0" applyFont="1" applyFill="1" applyBorder="1" applyAlignment="1" applyProtection="1">
      <alignment horizontal="left" vertical="center"/>
    </xf>
    <xf numFmtId="0" fontId="1" fillId="2" borderId="44" xfId="0" quotePrefix="1" applyFont="1" applyFill="1" applyBorder="1" applyAlignment="1" applyProtection="1">
      <alignment horizontal="center" vertical="center"/>
    </xf>
    <xf numFmtId="0" fontId="2" fillId="0" borderId="83" xfId="0" applyFont="1" applyFill="1" applyBorder="1" applyAlignment="1" applyProtection="1">
      <alignment horizontal="left" vertical="center" indent="1" shrinkToFit="1"/>
    </xf>
    <xf numFmtId="0" fontId="1" fillId="2" borderId="72" xfId="0" applyFont="1" applyFill="1" applyBorder="1" applyAlignment="1" applyProtection="1">
      <alignment horizontal="center" vertical="center" shrinkToFit="1"/>
    </xf>
    <xf numFmtId="0" fontId="1" fillId="2" borderId="84" xfId="0" quotePrefix="1" applyFont="1" applyFill="1" applyBorder="1" applyAlignment="1" applyProtection="1">
      <alignment horizontal="center" vertical="center" shrinkToFit="1"/>
    </xf>
    <xf numFmtId="0" fontId="1" fillId="2" borderId="44" xfId="0" quotePrefix="1" applyFont="1" applyFill="1" applyBorder="1" applyAlignment="1" applyProtection="1">
      <alignment horizontal="center" vertical="center" shrinkToFit="1"/>
    </xf>
    <xf numFmtId="0" fontId="2" fillId="0" borderId="67" xfId="1" quotePrefix="1" applyFont="1" applyFill="1" applyBorder="1" applyAlignment="1" applyProtection="1">
      <alignment horizontal="center" vertical="center" shrinkToFit="1"/>
    </xf>
    <xf numFmtId="0" fontId="2" fillId="0" borderId="66" xfId="1" quotePrefix="1" applyFont="1" applyFill="1" applyBorder="1" applyAlignment="1" applyProtection="1">
      <alignment horizontal="center" vertical="center" shrinkToFit="1"/>
    </xf>
    <xf numFmtId="0" fontId="2" fillId="0" borderId="26" xfId="1" applyFont="1" applyFill="1" applyBorder="1" applyAlignment="1" applyProtection="1">
      <alignment horizontal="center" vertical="center" shrinkToFit="1"/>
    </xf>
    <xf numFmtId="0" fontId="2" fillId="0" borderId="86" xfId="1" quotePrefix="1" applyFont="1" applyFill="1" applyBorder="1" applyAlignment="1" applyProtection="1">
      <alignment horizontal="center" vertical="center" shrinkToFit="1"/>
    </xf>
    <xf numFmtId="0" fontId="2" fillId="0" borderId="68" xfId="1" quotePrefix="1" applyFont="1" applyFill="1" applyBorder="1" applyAlignment="1" applyProtection="1">
      <alignment horizontal="center" vertical="center" shrinkToFit="1"/>
    </xf>
    <xf numFmtId="0" fontId="2" fillId="0" borderId="42" xfId="1" quotePrefix="1" applyFont="1" applyFill="1" applyBorder="1" applyAlignment="1" applyProtection="1">
      <alignment horizontal="center" vertical="center" shrinkToFit="1"/>
    </xf>
    <xf numFmtId="0" fontId="2" fillId="0" borderId="70" xfId="1" quotePrefix="1" applyFont="1" applyFill="1" applyBorder="1" applyAlignment="1" applyProtection="1">
      <alignment horizontal="center" vertical="center" shrinkToFit="1"/>
    </xf>
    <xf numFmtId="0" fontId="2" fillId="0" borderId="41" xfId="1" quotePrefix="1" applyFont="1" applyFill="1" applyBorder="1" applyAlignment="1" applyProtection="1">
      <alignment horizontal="center" vertical="center" shrinkToFit="1"/>
    </xf>
    <xf numFmtId="0" fontId="2" fillId="0" borderId="71" xfId="1" applyFont="1" applyFill="1" applyBorder="1" applyAlignment="1" applyProtection="1">
      <alignment horizontal="center" vertical="center" shrinkToFit="1"/>
    </xf>
    <xf numFmtId="0" fontId="2" fillId="0" borderId="8" xfId="1" applyFont="1" applyFill="1" applyBorder="1" applyAlignment="1" applyProtection="1">
      <alignment horizontal="center" vertical="center" shrinkToFit="1"/>
    </xf>
    <xf numFmtId="0" fontId="2" fillId="0" borderId="85" xfId="1" quotePrefix="1" applyFont="1" applyFill="1" applyBorder="1" applyAlignment="1" applyProtection="1">
      <alignment horizontal="center" vertical="center" shrinkToFit="1"/>
    </xf>
    <xf numFmtId="0" fontId="2" fillId="0" borderId="85" xfId="1" applyFont="1" applyFill="1" applyBorder="1" applyAlignment="1" applyProtection="1">
      <alignment horizontal="center" vertical="center" shrinkToFit="1"/>
    </xf>
    <xf numFmtId="0" fontId="2" fillId="0" borderId="76" xfId="1" quotePrefix="1" applyFont="1" applyFill="1" applyBorder="1" applyAlignment="1" applyProtection="1">
      <alignment horizontal="center" vertical="center" shrinkToFit="1"/>
    </xf>
    <xf numFmtId="0" fontId="2" fillId="0" borderId="69" xfId="1" quotePrefix="1" applyFont="1" applyFill="1" applyBorder="1" applyAlignment="1" applyProtection="1">
      <alignment horizontal="center" vertical="center" shrinkToFit="1"/>
    </xf>
    <xf numFmtId="0" fontId="2" fillId="0" borderId="10" xfId="1" applyFont="1" applyFill="1" applyBorder="1" applyAlignment="1" applyProtection="1">
      <alignment horizontal="center" vertical="center" shrinkToFit="1"/>
    </xf>
    <xf numFmtId="0" fontId="2" fillId="0" borderId="0" xfId="1" applyFont="1" applyFill="1" applyBorder="1" applyAlignment="1" applyProtection="1">
      <alignment horizontal="center" vertical="center" shrinkToFit="1"/>
    </xf>
    <xf numFmtId="0" fontId="1" fillId="0" borderId="22" xfId="0" applyFont="1" applyFill="1" applyBorder="1" applyAlignment="1" applyProtection="1">
      <alignment horizontal="center" vertical="center"/>
    </xf>
    <xf numFmtId="0" fontId="1" fillId="0" borderId="37" xfId="0" applyFont="1" applyFill="1" applyBorder="1" applyAlignment="1" applyProtection="1">
      <alignment horizontal="center" vertical="center"/>
    </xf>
    <xf numFmtId="0" fontId="1" fillId="0" borderId="24" xfId="0" applyFont="1" applyFill="1" applyBorder="1" applyAlignment="1" applyProtection="1">
      <alignment horizontal="center" vertical="center"/>
    </xf>
    <xf numFmtId="0" fontId="2" fillId="0" borderId="13" xfId="0" applyFont="1" applyFill="1" applyBorder="1" applyAlignment="1" applyProtection="1">
      <alignment horizontal="center" vertical="center" shrinkToFit="1"/>
    </xf>
    <xf numFmtId="0" fontId="2" fillId="0" borderId="38" xfId="0" applyFont="1" applyFill="1" applyBorder="1" applyAlignment="1" applyProtection="1">
      <alignment horizontal="center" vertical="center" shrinkToFit="1"/>
    </xf>
    <xf numFmtId="0" fontId="2" fillId="0" borderId="14" xfId="0" applyFont="1" applyFill="1" applyBorder="1" applyAlignment="1" applyProtection="1">
      <alignment horizontal="center" vertical="center" shrinkToFit="1"/>
    </xf>
    <xf numFmtId="0" fontId="2" fillId="0" borderId="8" xfId="0" applyFont="1" applyFill="1" applyBorder="1" applyAlignment="1" applyProtection="1">
      <alignment horizontal="center" vertical="center" shrinkToFit="1"/>
    </xf>
    <xf numFmtId="0" fontId="2" fillId="0" borderId="10" xfId="0" applyFont="1" applyFill="1" applyBorder="1" applyAlignment="1" applyProtection="1">
      <alignment horizontal="center" vertical="center" shrinkToFit="1"/>
    </xf>
    <xf numFmtId="0" fontId="2" fillId="0" borderId="19" xfId="0" applyFont="1" applyFill="1" applyBorder="1" applyAlignment="1" applyProtection="1">
      <alignment horizontal="center" vertical="center" shrinkToFit="1"/>
    </xf>
    <xf numFmtId="0" fontId="1" fillId="0" borderId="1" xfId="0" applyFont="1" applyFill="1" applyBorder="1" applyAlignment="1" applyProtection="1">
      <alignment horizontal="center" vertical="center"/>
    </xf>
    <xf numFmtId="0" fontId="1" fillId="0" borderId="35" xfId="0" applyFont="1" applyFill="1" applyBorder="1" applyAlignment="1" applyProtection="1">
      <alignment horizontal="center" vertical="center"/>
    </xf>
    <xf numFmtId="0" fontId="1" fillId="0" borderId="21" xfId="0" applyFont="1" applyFill="1" applyBorder="1" applyAlignment="1" applyProtection="1">
      <alignment horizontal="center" vertical="center"/>
    </xf>
    <xf numFmtId="0" fontId="1" fillId="0" borderId="40" xfId="0" applyFont="1" applyFill="1" applyBorder="1" applyAlignment="1" applyProtection="1">
      <alignment horizontal="center" vertical="center"/>
    </xf>
    <xf numFmtId="0" fontId="1" fillId="0" borderId="6" xfId="0" applyFont="1" applyFill="1" applyBorder="1" applyAlignment="1" applyProtection="1">
      <alignment horizontal="center" vertical="center"/>
    </xf>
    <xf numFmtId="0" fontId="2" fillId="0" borderId="12" xfId="0" applyFont="1" applyFill="1" applyBorder="1" applyAlignment="1" applyProtection="1">
      <alignment horizontal="center" vertical="center" shrinkToFit="1"/>
    </xf>
    <xf numFmtId="0" fontId="1" fillId="0" borderId="50" xfId="0" applyFont="1" applyFill="1" applyBorder="1" applyAlignment="1" applyProtection="1">
      <alignment horizontal="center" vertical="center"/>
    </xf>
    <xf numFmtId="0" fontId="1" fillId="0" borderId="53" xfId="0" applyFont="1" applyFill="1" applyBorder="1" applyAlignment="1" applyProtection="1">
      <alignment horizontal="center" vertical="center"/>
    </xf>
    <xf numFmtId="0" fontId="1" fillId="0" borderId="51" xfId="0" applyFont="1" applyFill="1" applyBorder="1" applyAlignment="1" applyProtection="1">
      <alignment horizontal="center" vertical="center"/>
    </xf>
    <xf numFmtId="0" fontId="1" fillId="0" borderId="54" xfId="0" applyFont="1" applyFill="1" applyBorder="1" applyAlignment="1" applyProtection="1">
      <alignment horizontal="center" vertical="center"/>
    </xf>
    <xf numFmtId="0" fontId="1" fillId="0" borderId="52" xfId="0" applyFont="1" applyFill="1" applyBorder="1" applyAlignment="1" applyProtection="1">
      <alignment horizontal="center" vertical="center"/>
    </xf>
    <xf numFmtId="0" fontId="2" fillId="0" borderId="46" xfId="1" quotePrefix="1" applyFont="1" applyFill="1" applyBorder="1" applyAlignment="1" applyProtection="1">
      <alignment horizontal="center" vertical="center" shrinkToFit="1"/>
    </xf>
    <xf numFmtId="0" fontId="2" fillId="3" borderId="12" xfId="1" applyFont="1" applyFill="1" applyBorder="1" applyAlignment="1" applyProtection="1">
      <alignment horizontal="center" vertical="center" shrinkToFit="1"/>
    </xf>
    <xf numFmtId="0" fontId="2" fillId="3" borderId="10" xfId="1" applyFont="1" applyFill="1" applyBorder="1" applyAlignment="1" applyProtection="1">
      <alignment horizontal="center" vertical="center" shrinkToFit="1"/>
    </xf>
    <xf numFmtId="0" fontId="2" fillId="3" borderId="9" xfId="1" applyFont="1" applyFill="1" applyBorder="1" applyAlignment="1" applyProtection="1">
      <alignment horizontal="center" vertical="center" shrinkToFit="1"/>
    </xf>
    <xf numFmtId="0" fontId="1" fillId="0" borderId="2" xfId="0" applyFont="1" applyFill="1" applyBorder="1" applyAlignment="1" applyProtection="1">
      <alignment horizontal="center" vertical="center"/>
    </xf>
    <xf numFmtId="0" fontId="2" fillId="0" borderId="62" xfId="0" quotePrefix="1" applyFont="1" applyFill="1" applyBorder="1" applyAlignment="1" applyProtection="1">
      <alignment horizontal="center" vertical="center" shrinkToFit="1"/>
    </xf>
    <xf numFmtId="0" fontId="2" fillId="0" borderId="63" xfId="0" quotePrefix="1" applyFont="1" applyFill="1" applyBorder="1" applyAlignment="1" applyProtection="1">
      <alignment horizontal="center" vertical="center" shrinkToFit="1"/>
    </xf>
    <xf numFmtId="0" fontId="2" fillId="0" borderId="64" xfId="0" quotePrefix="1" applyFont="1" applyFill="1" applyBorder="1" applyAlignment="1" applyProtection="1">
      <alignment horizontal="center" vertical="center" shrinkToFit="1"/>
    </xf>
    <xf numFmtId="0" fontId="2" fillId="0" borderId="43" xfId="0" quotePrefix="1" applyFont="1" applyFill="1" applyBorder="1" applyAlignment="1" applyProtection="1">
      <alignment horizontal="center" vertical="center" shrinkToFit="1"/>
    </xf>
    <xf numFmtId="0" fontId="1" fillId="0" borderId="82" xfId="0" applyFont="1" applyFill="1" applyBorder="1" applyAlignment="1" applyProtection="1">
      <alignment horizontal="center" vertical="center"/>
    </xf>
    <xf numFmtId="0" fontId="2" fillId="0" borderId="47" xfId="1" quotePrefix="1" applyFont="1" applyFill="1" applyBorder="1" applyAlignment="1" applyProtection="1">
      <alignment horizontal="center" vertical="center" shrinkToFit="1"/>
    </xf>
    <xf numFmtId="0" fontId="2" fillId="0" borderId="48" xfId="0" quotePrefix="1" applyFont="1" applyFill="1" applyBorder="1" applyAlignment="1" applyProtection="1">
      <alignment horizontal="center" vertical="center" shrinkToFit="1"/>
    </xf>
    <xf numFmtId="2" fontId="1" fillId="2" borderId="44" xfId="0" applyNumberFormat="1" applyFont="1" applyFill="1" applyBorder="1" applyAlignment="1" applyProtection="1">
      <alignment horizontal="center" vertical="center"/>
    </xf>
    <xf numFmtId="2" fontId="2" fillId="3" borderId="48" xfId="1" applyNumberFormat="1" applyFont="1" applyFill="1" applyBorder="1" applyAlignment="1" applyProtection="1">
      <alignment horizontal="center" vertical="center" shrinkToFit="1"/>
    </xf>
    <xf numFmtId="2" fontId="1" fillId="2" borderId="39" xfId="0" applyNumberFormat="1" applyFont="1" applyFill="1" applyBorder="1" applyAlignment="1" applyProtection="1">
      <alignment horizontal="center" vertical="center"/>
    </xf>
    <xf numFmtId="0" fontId="1" fillId="2" borderId="87" xfId="0" applyFont="1" applyFill="1" applyBorder="1" applyAlignment="1" applyProtection="1">
      <alignment horizontal="center" vertical="center"/>
    </xf>
    <xf numFmtId="49" fontId="2" fillId="0" borderId="0" xfId="0" applyNumberFormat="1" applyFont="1"/>
    <xf numFmtId="0" fontId="2" fillId="0" borderId="62" xfId="1" quotePrefix="1" applyFont="1" applyFill="1" applyBorder="1" applyAlignment="1" applyProtection="1">
      <alignment horizontal="center" vertical="center" shrinkToFit="1"/>
    </xf>
    <xf numFmtId="0" fontId="2" fillId="0" borderId="63" xfId="1" quotePrefix="1" applyFont="1" applyFill="1" applyBorder="1" applyAlignment="1" applyProtection="1">
      <alignment horizontal="center" vertical="center" shrinkToFit="1"/>
    </xf>
    <xf numFmtId="0" fontId="2" fillId="0" borderId="64" xfId="1" quotePrefix="1" applyFont="1" applyFill="1" applyBorder="1" applyAlignment="1" applyProtection="1">
      <alignment horizontal="center" vertical="center" shrinkToFit="1"/>
    </xf>
    <xf numFmtId="0" fontId="2" fillId="3" borderId="55" xfId="1" applyFont="1" applyFill="1" applyBorder="1" applyAlignment="1" applyProtection="1">
      <alignment horizontal="center" vertical="center" shrinkToFit="1"/>
    </xf>
    <xf numFmtId="0" fontId="2" fillId="3" borderId="63" xfId="1" applyFont="1" applyFill="1" applyBorder="1" applyAlignment="1" applyProtection="1">
      <alignment horizontal="center" vertical="center" shrinkToFit="1"/>
    </xf>
    <xf numFmtId="0" fontId="2" fillId="3" borderId="89" xfId="1" applyFont="1" applyFill="1" applyBorder="1" applyAlignment="1" applyProtection="1">
      <alignment horizontal="center" vertical="center" shrinkToFit="1"/>
    </xf>
    <xf numFmtId="0" fontId="6" fillId="0" borderId="15" xfId="1" applyFont="1" applyFill="1" applyBorder="1" applyAlignment="1" applyProtection="1">
      <alignment horizontal="left" vertical="center" indent="1" shrinkToFit="1"/>
    </xf>
    <xf numFmtId="0" fontId="2" fillId="0" borderId="90" xfId="1" quotePrefix="1" applyFont="1" applyFill="1" applyBorder="1" applyAlignment="1" applyProtection="1">
      <alignment horizontal="center" vertical="center" shrinkToFit="1"/>
    </xf>
    <xf numFmtId="0" fontId="2" fillId="0" borderId="48" xfId="1" quotePrefix="1" applyFont="1" applyFill="1" applyBorder="1" applyAlignment="1" applyProtection="1">
      <alignment horizontal="center" vertical="center" shrinkToFit="1"/>
    </xf>
    <xf numFmtId="0" fontId="2" fillId="0" borderId="91" xfId="1" quotePrefix="1" applyFont="1" applyFill="1" applyBorder="1" applyAlignment="1" applyProtection="1">
      <alignment horizontal="center" vertical="center" shrinkToFit="1"/>
    </xf>
    <xf numFmtId="0" fontId="7" fillId="0" borderId="75" xfId="1" quotePrefix="1" applyFont="1" applyFill="1" applyBorder="1" applyAlignment="1" applyProtection="1">
      <alignment horizontal="right" vertical="center" shrinkToFit="1"/>
    </xf>
    <xf numFmtId="0" fontId="7" fillId="0" borderId="42" xfId="1" quotePrefix="1" applyFont="1" applyFill="1" applyBorder="1" applyAlignment="1" applyProtection="1">
      <alignment horizontal="right" vertical="center" shrinkToFit="1"/>
    </xf>
    <xf numFmtId="0" fontId="7" fillId="0" borderId="76" xfId="1" quotePrefix="1" applyFont="1" applyFill="1" applyBorder="1" applyAlignment="1" applyProtection="1">
      <alignment horizontal="right" vertical="center" shrinkToFit="1"/>
    </xf>
    <xf numFmtId="0" fontId="7" fillId="3" borderId="8" xfId="1" applyFont="1" applyFill="1" applyBorder="1" applyAlignment="1" applyProtection="1">
      <alignment horizontal="right" vertical="center" shrinkToFit="1"/>
    </xf>
    <xf numFmtId="0" fontId="7" fillId="3" borderId="42" xfId="1" applyFont="1" applyFill="1" applyBorder="1" applyAlignment="1" applyProtection="1">
      <alignment horizontal="right" vertical="center" shrinkToFit="1"/>
    </xf>
    <xf numFmtId="0" fontId="7" fillId="3" borderId="28" xfId="1" applyFont="1" applyFill="1" applyBorder="1" applyAlignment="1" applyProtection="1">
      <alignment horizontal="right" vertical="center" shrinkToFit="1"/>
    </xf>
    <xf numFmtId="0" fontId="8" fillId="0" borderId="0" xfId="0" applyFont="1"/>
    <xf numFmtId="2" fontId="7" fillId="3" borderId="42" xfId="1" applyNumberFormat="1" applyFont="1" applyFill="1" applyBorder="1" applyAlignment="1" applyProtection="1">
      <alignment horizontal="right" vertical="center" shrinkToFit="1"/>
    </xf>
    <xf numFmtId="0" fontId="7" fillId="0" borderId="92" xfId="1" quotePrefix="1" applyFont="1" applyFill="1" applyBorder="1" applyAlignment="1" applyProtection="1">
      <alignment horizontal="right" vertical="center" shrinkToFit="1"/>
    </xf>
    <xf numFmtId="0" fontId="7" fillId="0" borderId="47" xfId="1" quotePrefix="1" applyFont="1" applyFill="1" applyBorder="1" applyAlignment="1" applyProtection="1">
      <alignment horizontal="right" vertical="center" shrinkToFit="1"/>
    </xf>
    <xf numFmtId="0" fontId="7" fillId="0" borderId="93" xfId="1" quotePrefix="1" applyFont="1" applyFill="1" applyBorder="1" applyAlignment="1" applyProtection="1">
      <alignment horizontal="right" vertical="center" shrinkToFit="1"/>
    </xf>
    <xf numFmtId="0" fontId="7" fillId="3" borderId="19" xfId="1" applyFont="1" applyFill="1" applyBorder="1" applyAlignment="1" applyProtection="1">
      <alignment horizontal="right" vertical="center" shrinkToFit="1"/>
    </xf>
    <xf numFmtId="2" fontId="7" fillId="3" borderId="47" xfId="1" applyNumberFormat="1" applyFont="1" applyFill="1" applyBorder="1" applyAlignment="1" applyProtection="1">
      <alignment horizontal="right" vertical="center" shrinkToFit="1"/>
    </xf>
    <xf numFmtId="0" fontId="7" fillId="3" borderId="47" xfId="1" applyFont="1" applyFill="1" applyBorder="1" applyAlignment="1" applyProtection="1">
      <alignment horizontal="right" vertical="center" shrinkToFit="1"/>
    </xf>
    <xf numFmtId="0" fontId="7" fillId="3" borderId="32" xfId="1" applyFont="1" applyFill="1" applyBorder="1" applyAlignment="1" applyProtection="1">
      <alignment horizontal="right" vertical="center" shrinkToFit="1"/>
    </xf>
    <xf numFmtId="0" fontId="7" fillId="3" borderId="71" xfId="1" applyFont="1" applyFill="1" applyBorder="1" applyAlignment="1" applyProtection="1">
      <alignment horizontal="right" vertical="center" shrinkToFit="1"/>
    </xf>
    <xf numFmtId="0" fontId="7" fillId="0" borderId="94" xfId="1" quotePrefix="1" applyFont="1" applyFill="1" applyBorder="1" applyAlignment="1" applyProtection="1">
      <alignment horizontal="right" vertical="center" shrinkToFit="1"/>
    </xf>
    <xf numFmtId="0" fontId="7" fillId="3" borderId="94" xfId="1" applyFont="1" applyFill="1" applyBorder="1" applyAlignment="1" applyProtection="1">
      <alignment horizontal="right" vertical="center" shrinkToFit="1"/>
    </xf>
    <xf numFmtId="0" fontId="2" fillId="3" borderId="95" xfId="1" applyFont="1" applyFill="1" applyBorder="1" applyAlignment="1" applyProtection="1">
      <alignment horizontal="center" vertical="center" shrinkToFit="1"/>
    </xf>
    <xf numFmtId="2" fontId="2" fillId="3" borderId="63" xfId="1" applyNumberFormat="1" applyFont="1" applyFill="1" applyBorder="1" applyAlignment="1" applyProtection="1">
      <alignment horizontal="center" vertical="center" shrinkToFit="1"/>
    </xf>
    <xf numFmtId="187" fontId="7" fillId="0" borderId="76" xfId="1" quotePrefix="1" applyNumberFormat="1" applyFont="1" applyFill="1" applyBorder="1" applyAlignment="1" applyProtection="1">
      <alignment horizontal="right" vertical="center" shrinkToFit="1"/>
    </xf>
    <xf numFmtId="187" fontId="7" fillId="0" borderId="42" xfId="1" quotePrefix="1" applyNumberFormat="1" applyFont="1" applyFill="1" applyBorder="1" applyAlignment="1" applyProtection="1">
      <alignment horizontal="right" vertical="center" shrinkToFit="1"/>
    </xf>
    <xf numFmtId="188" fontId="2" fillId="0" borderId="0" xfId="0" applyNumberFormat="1" applyFont="1" applyAlignment="1">
      <alignment horizontal="center"/>
    </xf>
    <xf numFmtId="188" fontId="4" fillId="0" borderId="60" xfId="0" applyNumberFormat="1" applyFont="1" applyBorder="1" applyAlignment="1">
      <alignment horizontal="center" vertical="center" wrapText="1"/>
    </xf>
    <xf numFmtId="188" fontId="1" fillId="0" borderId="40" xfId="0" applyNumberFormat="1" applyFont="1" applyFill="1" applyBorder="1" applyAlignment="1" applyProtection="1">
      <alignment horizontal="left" vertical="center"/>
    </xf>
    <xf numFmtId="188" fontId="2" fillId="0" borderId="46" xfId="1" applyNumberFormat="1" applyFont="1" applyFill="1" applyBorder="1" applyAlignment="1" applyProtection="1">
      <alignment horizontal="center" vertical="center" shrinkToFit="1"/>
    </xf>
    <xf numFmtId="188" fontId="2" fillId="0" borderId="41" xfId="1" quotePrefix="1" applyNumberFormat="1" applyFont="1" applyFill="1" applyBorder="1" applyAlignment="1" applyProtection="1">
      <alignment horizontal="center" vertical="center" shrinkToFit="1"/>
    </xf>
    <xf numFmtId="188" fontId="2" fillId="0" borderId="42" xfId="1" applyNumberFormat="1" applyFont="1" applyFill="1" applyBorder="1" applyAlignment="1" applyProtection="1">
      <alignment horizontal="center" vertical="center" shrinkToFit="1"/>
    </xf>
    <xf numFmtId="188" fontId="2" fillId="0" borderId="42" xfId="1" quotePrefix="1" applyNumberFormat="1" applyFont="1" applyFill="1" applyBorder="1" applyAlignment="1" applyProtection="1">
      <alignment horizontal="center" vertical="center" shrinkToFit="1"/>
    </xf>
    <xf numFmtId="188" fontId="2" fillId="0" borderId="54" xfId="1" applyNumberFormat="1" applyFont="1" applyFill="1" applyBorder="1" applyAlignment="1" applyProtection="1">
      <alignment horizontal="center" vertical="center" shrinkToFit="1"/>
    </xf>
    <xf numFmtId="188" fontId="1" fillId="2" borderId="44" xfId="0" applyNumberFormat="1" applyFont="1" applyFill="1" applyBorder="1" applyAlignment="1" applyProtection="1">
      <alignment horizontal="center" vertical="center"/>
    </xf>
    <xf numFmtId="188" fontId="1" fillId="0" borderId="45" xfId="0" applyNumberFormat="1" applyFont="1" applyFill="1" applyBorder="1" applyAlignment="1" applyProtection="1">
      <alignment horizontal="center" vertical="center"/>
    </xf>
    <xf numFmtId="188" fontId="2" fillId="0" borderId="46" xfId="0" applyNumberFormat="1" applyFont="1" applyFill="1" applyBorder="1" applyAlignment="1" applyProtection="1">
      <alignment horizontal="center" vertical="center" shrinkToFit="1"/>
    </xf>
    <xf numFmtId="188" fontId="1" fillId="0" borderId="40" xfId="0" applyNumberFormat="1" applyFont="1" applyFill="1" applyBorder="1" applyAlignment="1" applyProtection="1">
      <alignment horizontal="center" vertical="center"/>
    </xf>
    <xf numFmtId="188" fontId="2" fillId="0" borderId="48" xfId="0" applyNumberFormat="1" applyFont="1" applyFill="1" applyBorder="1" applyAlignment="1" applyProtection="1">
      <alignment horizontal="center" vertical="center" shrinkToFit="1"/>
    </xf>
    <xf numFmtId="188" fontId="1" fillId="2" borderId="44" xfId="0" applyNumberFormat="1" applyFont="1" applyFill="1" applyBorder="1" applyAlignment="1" applyProtection="1">
      <alignment horizontal="center" vertical="center" shrinkToFit="1"/>
    </xf>
    <xf numFmtId="188" fontId="1" fillId="0" borderId="54" xfId="0" applyNumberFormat="1" applyFont="1" applyFill="1" applyBorder="1" applyAlignment="1" applyProtection="1">
      <alignment horizontal="center" vertical="center"/>
    </xf>
    <xf numFmtId="188" fontId="2" fillId="0" borderId="48" xfId="1" quotePrefix="1" applyNumberFormat="1" applyFont="1" applyFill="1" applyBorder="1" applyAlignment="1" applyProtection="1">
      <alignment horizontal="center" vertical="center" shrinkToFit="1"/>
    </xf>
    <xf numFmtId="188" fontId="2" fillId="0" borderId="46" xfId="1" quotePrefix="1" applyNumberFormat="1" applyFont="1" applyFill="1" applyBorder="1" applyAlignment="1" applyProtection="1">
      <alignment horizontal="center" vertical="center" shrinkToFit="1"/>
    </xf>
    <xf numFmtId="188" fontId="2" fillId="3" borderId="48" xfId="1" applyNumberFormat="1" applyFont="1" applyFill="1" applyBorder="1" applyAlignment="1" applyProtection="1">
      <alignment horizontal="center" vertical="center" shrinkToFit="1"/>
    </xf>
    <xf numFmtId="188" fontId="2" fillId="3" borderId="63" xfId="1" applyNumberFormat="1" applyFont="1" applyFill="1" applyBorder="1" applyAlignment="1" applyProtection="1">
      <alignment horizontal="center" vertical="center" shrinkToFit="1"/>
    </xf>
    <xf numFmtId="188" fontId="2" fillId="0" borderId="63" xfId="1" quotePrefix="1" applyNumberFormat="1" applyFont="1" applyFill="1" applyBorder="1" applyAlignment="1" applyProtection="1">
      <alignment horizontal="center" vertical="center" shrinkToFit="1"/>
    </xf>
    <xf numFmtId="188" fontId="2" fillId="0" borderId="43" xfId="0" quotePrefix="1" applyNumberFormat="1" applyFont="1" applyFill="1" applyBorder="1" applyAlignment="1" applyProtection="1">
      <alignment horizontal="center" vertical="center" shrinkToFit="1"/>
    </xf>
    <xf numFmtId="188" fontId="1" fillId="2" borderId="44" xfId="0" quotePrefix="1" applyNumberFormat="1" applyFont="1" applyFill="1" applyBorder="1" applyAlignment="1" applyProtection="1">
      <alignment horizontal="center" vertical="center" shrinkToFit="1"/>
    </xf>
    <xf numFmtId="188" fontId="1" fillId="2" borderId="39" xfId="0" applyNumberFormat="1" applyFont="1" applyFill="1" applyBorder="1" applyAlignment="1" applyProtection="1">
      <alignment horizontal="center" vertical="center"/>
    </xf>
    <xf numFmtId="0" fontId="2" fillId="0" borderId="78" xfId="1" applyFont="1" applyFill="1" applyBorder="1" applyAlignment="1" applyProtection="1">
      <alignment horizontal="left" vertical="center" indent="1" shrinkToFit="1"/>
    </xf>
    <xf numFmtId="0" fontId="6" fillId="0" borderId="78" xfId="1" applyFont="1" applyFill="1" applyBorder="1" applyAlignment="1" applyProtection="1">
      <alignment horizontal="left" vertical="center" indent="1" shrinkToFit="1"/>
    </xf>
    <xf numFmtId="0" fontId="2" fillId="0" borderId="88" xfId="1" applyFont="1" applyFill="1" applyBorder="1" applyAlignment="1" applyProtection="1">
      <alignment horizontal="left" vertical="center" indent="1" shrinkToFit="1"/>
    </xf>
    <xf numFmtId="0" fontId="6" fillId="0" borderId="79" xfId="1" applyFont="1" applyFill="1" applyBorder="1" applyAlignment="1" applyProtection="1">
      <alignment horizontal="left" vertical="center" indent="1" shrinkToFit="1"/>
    </xf>
    <xf numFmtId="188" fontId="7" fillId="0" borderId="42" xfId="1" quotePrefix="1" applyNumberFormat="1" applyFont="1" applyFill="1" applyBorder="1" applyAlignment="1" applyProtection="1">
      <alignment horizontal="right" vertical="center" shrinkToFit="1"/>
    </xf>
    <xf numFmtId="188" fontId="7" fillId="0" borderId="47" xfId="1" quotePrefix="1" applyNumberFormat="1" applyFont="1" applyFill="1" applyBorder="1" applyAlignment="1" applyProtection="1">
      <alignment horizontal="right" vertical="center" shrinkToFit="1"/>
    </xf>
    <xf numFmtId="188" fontId="7" fillId="3" borderId="42" xfId="1" applyNumberFormat="1" applyFont="1" applyFill="1" applyBorder="1" applyAlignment="1" applyProtection="1">
      <alignment horizontal="right" vertical="center" shrinkToFit="1"/>
    </xf>
    <xf numFmtId="188" fontId="7" fillId="3" borderId="47" xfId="1" applyNumberFormat="1" applyFont="1" applyFill="1" applyBorder="1" applyAlignment="1" applyProtection="1">
      <alignment horizontal="right" vertical="center" shrinkToFit="1"/>
    </xf>
    <xf numFmtId="0" fontId="7" fillId="0" borderId="74" xfId="1" quotePrefix="1" applyFont="1" applyFill="1" applyBorder="1" applyAlignment="1" applyProtection="1">
      <alignment horizontal="left" vertical="center" indent="2" shrinkToFit="1"/>
    </xf>
    <xf numFmtId="0" fontId="7" fillId="0" borderId="80" xfId="1" quotePrefix="1" applyFont="1" applyFill="1" applyBorder="1" applyAlignment="1" applyProtection="1">
      <alignment horizontal="left" vertical="center" indent="2" shrinkToFit="1"/>
    </xf>
    <xf numFmtId="0" fontId="7" fillId="3" borderId="16" xfId="1" quotePrefix="1" applyFont="1" applyFill="1" applyBorder="1" applyAlignment="1" applyProtection="1">
      <alignment horizontal="left" vertical="center" indent="2" shrinkToFit="1"/>
    </xf>
    <xf numFmtId="0" fontId="7" fillId="0" borderId="16" xfId="1" quotePrefix="1" applyFont="1" applyFill="1" applyBorder="1" applyAlignment="1" applyProtection="1">
      <alignment horizontal="left" vertical="center" indent="2" shrinkToFit="1"/>
    </xf>
    <xf numFmtId="0" fontId="7" fillId="0" borderId="18" xfId="1" quotePrefix="1" applyFont="1" applyFill="1" applyBorder="1" applyAlignment="1" applyProtection="1">
      <alignment horizontal="left" vertical="center" indent="2" shrinkToFit="1"/>
    </xf>
    <xf numFmtId="188" fontId="2" fillId="0" borderId="66" xfId="1" quotePrefix="1" applyNumberFormat="1" applyFont="1" applyFill="1" applyBorder="1" applyAlignment="1" applyProtection="1">
      <alignment horizontal="center" vertical="center" shrinkToFit="1"/>
    </xf>
    <xf numFmtId="188" fontId="2" fillId="0" borderId="71" xfId="1" quotePrefix="1" applyNumberFormat="1" applyFont="1" applyFill="1" applyBorder="1" applyAlignment="1" applyProtection="1">
      <alignment horizontal="center" vertical="center" shrinkToFit="1"/>
    </xf>
    <xf numFmtId="188" fontId="2" fillId="0" borderId="43" xfId="1" applyNumberFormat="1" applyFont="1" applyFill="1" applyBorder="1" applyAlignment="1" applyProtection="1">
      <alignment horizontal="center" vertical="center" shrinkToFit="1"/>
    </xf>
    <xf numFmtId="188" fontId="2" fillId="0" borderId="43" xfId="0" applyNumberFormat="1" applyFont="1" applyFill="1" applyBorder="1" applyAlignment="1" applyProtection="1">
      <alignment horizontal="center" vertical="center" shrinkToFit="1"/>
    </xf>
    <xf numFmtId="188" fontId="2" fillId="0" borderId="47" xfId="0" applyNumberFormat="1" applyFont="1" applyFill="1" applyBorder="1" applyAlignment="1" applyProtection="1">
      <alignment horizontal="center" vertical="center" shrinkToFit="1"/>
    </xf>
    <xf numFmtId="188" fontId="2" fillId="0" borderId="42" xfId="0" applyNumberFormat="1" applyFont="1" applyFill="1" applyBorder="1" applyAlignment="1" applyProtection="1">
      <alignment horizontal="center" vertical="center" shrinkToFit="1"/>
    </xf>
    <xf numFmtId="188" fontId="2" fillId="0" borderId="0" xfId="0" quotePrefix="1" applyNumberFormat="1" applyFont="1" applyFill="1" applyBorder="1" applyAlignment="1" applyProtection="1">
      <alignment horizontal="center" vertical="center" shrinkToFit="1"/>
    </xf>
    <xf numFmtId="188" fontId="1" fillId="2" borderId="65" xfId="0" quotePrefix="1" applyNumberFormat="1" applyFont="1" applyFill="1" applyBorder="1" applyAlignment="1" applyProtection="1">
      <alignment horizontal="center" vertical="center" shrinkToFit="1"/>
    </xf>
    <xf numFmtId="0" fontId="2" fillId="0" borderId="96" xfId="1" quotePrefix="1" applyFont="1" applyFill="1" applyBorder="1" applyAlignment="1" applyProtection="1">
      <alignment horizontal="center" vertical="center" shrinkToFit="1"/>
    </xf>
    <xf numFmtId="0" fontId="2" fillId="0" borderId="43" xfId="1" quotePrefix="1" applyFont="1" applyFill="1" applyBorder="1" applyAlignment="1" applyProtection="1">
      <alignment horizontal="center" vertical="center" shrinkToFit="1"/>
    </xf>
    <xf numFmtId="0" fontId="2" fillId="0" borderId="97" xfId="1" quotePrefix="1" applyFont="1" applyFill="1" applyBorder="1" applyAlignment="1" applyProtection="1">
      <alignment horizontal="center" vertical="center" shrinkToFit="1"/>
    </xf>
    <xf numFmtId="2" fontId="2" fillId="0" borderId="43" xfId="1" quotePrefix="1" applyNumberFormat="1" applyFont="1" applyFill="1" applyBorder="1" applyAlignment="1" applyProtection="1">
      <alignment horizontal="center" vertical="center" shrinkToFit="1"/>
    </xf>
    <xf numFmtId="0" fontId="2" fillId="3" borderId="43" xfId="1" applyFont="1" applyFill="1" applyBorder="1" applyAlignment="1" applyProtection="1">
      <alignment horizontal="center" vertical="center" shrinkToFit="1"/>
    </xf>
    <xf numFmtId="187" fontId="1" fillId="2" borderId="20" xfId="0" applyNumberFormat="1" applyFont="1" applyFill="1" applyBorder="1" applyAlignment="1" applyProtection="1">
      <alignment horizontal="center" vertical="center"/>
    </xf>
    <xf numFmtId="188" fontId="2" fillId="0" borderId="43" xfId="1" quotePrefix="1" applyNumberFormat="1" applyFont="1" applyFill="1" applyBorder="1" applyAlignment="1" applyProtection="1">
      <alignment horizontal="center" vertical="center" shrinkToFit="1"/>
    </xf>
    <xf numFmtId="0" fontId="2" fillId="0" borderId="98" xfId="1" quotePrefix="1" applyFont="1" applyFill="1" applyBorder="1" applyAlignment="1" applyProtection="1">
      <alignment horizontal="center" vertical="center" shrinkToFit="1"/>
    </xf>
    <xf numFmtId="0" fontId="1" fillId="2" borderId="36" xfId="0" quotePrefix="1" applyFont="1" applyFill="1" applyBorder="1" applyAlignment="1" applyProtection="1">
      <alignment horizontal="center" vertical="center" shrinkToFit="1"/>
    </xf>
    <xf numFmtId="0" fontId="1" fillId="2" borderId="39" xfId="0" quotePrefix="1" applyFont="1" applyFill="1" applyBorder="1" applyAlignment="1" applyProtection="1">
      <alignment horizontal="center" vertical="center" shrinkToFit="1"/>
    </xf>
    <xf numFmtId="49" fontId="1" fillId="0" borderId="11" xfId="0" applyNumberFormat="1" applyFont="1" applyBorder="1" applyAlignment="1">
      <alignment horizontal="center" vertical="center" wrapText="1"/>
    </xf>
    <xf numFmtId="49" fontId="1" fillId="0" borderId="17" xfId="0" applyNumberFormat="1" applyFont="1" applyBorder="1" applyAlignment="1">
      <alignment horizontal="center" vertical="center" wrapText="1"/>
    </xf>
    <xf numFmtId="49" fontId="1" fillId="0" borderId="25" xfId="0" applyNumberFormat="1" applyFont="1" applyBorder="1" applyAlignment="1">
      <alignment horizontal="center" vertical="center" wrapText="1"/>
    </xf>
    <xf numFmtId="0" fontId="1" fillId="0" borderId="55" xfId="0" applyFont="1" applyBorder="1" applyAlignment="1">
      <alignment horizontal="center" vertical="center"/>
    </xf>
    <xf numFmtId="0" fontId="1" fillId="0" borderId="56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58" xfId="0" applyFont="1" applyBorder="1" applyAlignment="1">
      <alignment horizontal="center" vertical="center"/>
    </xf>
    <xf numFmtId="0" fontId="1" fillId="2" borderId="99" xfId="0" applyFont="1" applyFill="1" applyBorder="1" applyAlignment="1" applyProtection="1">
      <alignment horizontal="center" vertical="center"/>
    </xf>
    <xf numFmtId="0" fontId="2" fillId="0" borderId="28" xfId="1" quotePrefix="1" applyFont="1" applyFill="1" applyBorder="1" applyAlignment="1" applyProtection="1">
      <alignment horizontal="center" vertical="center" shrinkToFit="1"/>
    </xf>
    <xf numFmtId="2" fontId="2" fillId="3" borderId="7" xfId="1" applyNumberFormat="1" applyFont="1" applyFill="1" applyBorder="1" applyAlignment="1" applyProtection="1">
      <alignment horizontal="center" vertical="center" shrinkToFit="1"/>
    </xf>
    <xf numFmtId="0" fontId="2" fillId="3" borderId="100" xfId="1" applyFont="1" applyFill="1" applyBorder="1" applyAlignment="1" applyProtection="1">
      <alignment horizontal="center" vertical="center" shrinkToFit="1"/>
    </xf>
    <xf numFmtId="0" fontId="2" fillId="3" borderId="8" xfId="1" applyFont="1" applyFill="1" applyBorder="1" applyAlignment="1" applyProtection="1">
      <alignment horizontal="center" vertical="center" shrinkToFit="1"/>
    </xf>
    <xf numFmtId="0" fontId="2" fillId="0" borderId="102" xfId="1" applyFont="1" applyFill="1" applyBorder="1" applyAlignment="1" applyProtection="1">
      <alignment horizontal="left" vertical="center" indent="1" shrinkToFit="1"/>
    </xf>
    <xf numFmtId="0" fontId="6" fillId="0" borderId="102" xfId="1" applyFont="1" applyFill="1" applyBorder="1" applyAlignment="1" applyProtection="1">
      <alignment horizontal="left" vertical="center" indent="1" shrinkToFit="1"/>
    </xf>
    <xf numFmtId="0" fontId="7" fillId="0" borderId="68" xfId="1" quotePrefix="1" applyFont="1" applyFill="1" applyBorder="1" applyAlignment="1" applyProtection="1">
      <alignment horizontal="right" vertical="center" shrinkToFit="1"/>
    </xf>
    <xf numFmtId="0" fontId="7" fillId="0" borderId="41" xfId="1" quotePrefix="1" applyFont="1" applyFill="1" applyBorder="1" applyAlignment="1" applyProtection="1">
      <alignment horizontal="right" vertical="center" shrinkToFit="1"/>
    </xf>
    <xf numFmtId="0" fontId="7" fillId="0" borderId="70" xfId="1" quotePrefix="1" applyFont="1" applyFill="1" applyBorder="1" applyAlignment="1" applyProtection="1">
      <alignment horizontal="right" vertical="center" shrinkToFit="1"/>
    </xf>
    <xf numFmtId="188" fontId="7" fillId="0" borderId="41" xfId="1" quotePrefix="1" applyNumberFormat="1" applyFont="1" applyFill="1" applyBorder="1" applyAlignment="1" applyProtection="1">
      <alignment horizontal="right" vertical="center" shrinkToFit="1"/>
    </xf>
    <xf numFmtId="0" fontId="7" fillId="3" borderId="26" xfId="1" applyFont="1" applyFill="1" applyBorder="1" applyAlignment="1" applyProtection="1">
      <alignment horizontal="right" vertical="center" shrinkToFit="1"/>
    </xf>
    <xf numFmtId="188" fontId="7" fillId="3" borderId="41" xfId="1" applyNumberFormat="1" applyFont="1" applyFill="1" applyBorder="1" applyAlignment="1" applyProtection="1">
      <alignment horizontal="right" vertical="center" shrinkToFit="1"/>
    </xf>
    <xf numFmtId="0" fontId="2" fillId="0" borderId="75" xfId="1" quotePrefix="1" applyFont="1" applyFill="1" applyBorder="1" applyAlignment="1" applyProtection="1">
      <alignment horizontal="center" vertical="center" shrinkToFit="1"/>
    </xf>
    <xf numFmtId="188" fontId="2" fillId="3" borderId="42" xfId="1" applyNumberFormat="1" applyFont="1" applyFill="1" applyBorder="1" applyAlignment="1" applyProtection="1">
      <alignment horizontal="center" vertical="center" shrinkToFit="1"/>
    </xf>
    <xf numFmtId="187" fontId="9" fillId="0" borderId="0" xfId="0" applyNumberFormat="1" applyFont="1" applyAlignment="1">
      <alignment horizontal="center"/>
    </xf>
    <xf numFmtId="188" fontId="9" fillId="0" borderId="0" xfId="0" applyNumberFormat="1" applyFont="1" applyAlignment="1">
      <alignment horizontal="center"/>
    </xf>
    <xf numFmtId="0" fontId="10" fillId="0" borderId="55" xfId="0" applyFont="1" applyBorder="1" applyAlignment="1">
      <alignment horizontal="center" vertical="center"/>
    </xf>
    <xf numFmtId="0" fontId="10" fillId="0" borderId="57" xfId="0" applyFont="1" applyBorder="1" applyAlignment="1">
      <alignment horizontal="center" vertical="center"/>
    </xf>
    <xf numFmtId="187" fontId="11" fillId="0" borderId="49" xfId="0" applyNumberFormat="1" applyFont="1" applyBorder="1" applyAlignment="1">
      <alignment horizontal="center" vertical="center" wrapText="1"/>
    </xf>
    <xf numFmtId="188" fontId="11" fillId="0" borderId="61" xfId="0" applyNumberFormat="1" applyFont="1" applyBorder="1" applyAlignment="1">
      <alignment horizontal="center" vertical="center" wrapText="1"/>
    </xf>
    <xf numFmtId="187" fontId="10" fillId="0" borderId="21" xfId="0" applyNumberFormat="1" applyFont="1" applyFill="1" applyBorder="1" applyAlignment="1" applyProtection="1">
      <alignment horizontal="left" vertical="center"/>
    </xf>
    <xf numFmtId="188" fontId="10" fillId="0" borderId="6" xfId="0" applyNumberFormat="1" applyFont="1" applyFill="1" applyBorder="1" applyAlignment="1" applyProtection="1">
      <alignment horizontal="left" vertical="center"/>
    </xf>
    <xf numFmtId="0" fontId="9" fillId="0" borderId="26" xfId="1" applyFont="1" applyFill="1" applyBorder="1" applyAlignment="1" applyProtection="1">
      <alignment horizontal="center" vertical="center" shrinkToFit="1"/>
    </xf>
    <xf numFmtId="0" fontId="9" fillId="0" borderId="31" xfId="1" applyFont="1" applyFill="1" applyBorder="1" applyAlignment="1" applyProtection="1">
      <alignment horizontal="center" vertical="center" shrinkToFit="1"/>
    </xf>
    <xf numFmtId="0" fontId="9" fillId="0" borderId="8" xfId="1" applyFont="1" applyFill="1" applyBorder="1" applyAlignment="1" applyProtection="1">
      <alignment horizontal="center" vertical="center" shrinkToFit="1"/>
    </xf>
    <xf numFmtId="0" fontId="9" fillId="0" borderId="28" xfId="1" applyFont="1" applyFill="1" applyBorder="1" applyAlignment="1" applyProtection="1">
      <alignment horizontal="center" vertical="center" shrinkToFit="1"/>
    </xf>
    <xf numFmtId="0" fontId="9" fillId="0" borderId="28" xfId="1" quotePrefix="1" applyFont="1" applyFill="1" applyBorder="1" applyAlignment="1" applyProtection="1">
      <alignment horizontal="center" vertical="center" shrinkToFit="1"/>
    </xf>
    <xf numFmtId="0" fontId="9" fillId="0" borderId="10" xfId="1" applyFont="1" applyFill="1" applyBorder="1" applyAlignment="1" applyProtection="1">
      <alignment horizontal="center" vertical="center" shrinkToFit="1"/>
    </xf>
    <xf numFmtId="0" fontId="9" fillId="0" borderId="9" xfId="1" applyFont="1" applyFill="1" applyBorder="1" applyAlignment="1" applyProtection="1">
      <alignment horizontal="center" vertical="center" shrinkToFit="1"/>
    </xf>
    <xf numFmtId="0" fontId="10" fillId="2" borderId="4" xfId="0" applyFont="1" applyFill="1" applyBorder="1" applyAlignment="1" applyProtection="1">
      <alignment horizontal="center" vertical="center"/>
    </xf>
    <xf numFmtId="0" fontId="10" fillId="2" borderId="5" xfId="0" applyFont="1" applyFill="1" applyBorder="1" applyAlignment="1" applyProtection="1">
      <alignment horizontal="center" vertical="center"/>
    </xf>
    <xf numFmtId="187" fontId="10" fillId="0" borderId="24" xfId="0" applyNumberFormat="1" applyFont="1" applyFill="1" applyBorder="1" applyAlignment="1" applyProtection="1">
      <alignment horizontal="center" vertical="center"/>
    </xf>
    <xf numFmtId="188" fontId="10" fillId="0" borderId="29" xfId="0" applyNumberFormat="1" applyFont="1" applyFill="1" applyBorder="1" applyAlignment="1" applyProtection="1">
      <alignment horizontal="center" vertical="center"/>
    </xf>
    <xf numFmtId="0" fontId="9" fillId="0" borderId="14" xfId="0" applyFont="1" applyFill="1" applyBorder="1" applyAlignment="1" applyProtection="1">
      <alignment horizontal="center" vertical="center" shrinkToFit="1"/>
    </xf>
    <xf numFmtId="0" fontId="9" fillId="0" borderId="31" xfId="0" applyFont="1" applyFill="1" applyBorder="1" applyAlignment="1" applyProtection="1">
      <alignment horizontal="center" vertical="center" shrinkToFit="1"/>
    </xf>
    <xf numFmtId="0" fontId="9" fillId="0" borderId="10" xfId="0" applyFont="1" applyFill="1" applyBorder="1" applyAlignment="1" applyProtection="1">
      <alignment horizontal="center" vertical="center" shrinkToFit="1"/>
    </xf>
    <xf numFmtId="0" fontId="9" fillId="0" borderId="9" xfId="0" applyFont="1" applyFill="1" applyBorder="1" applyAlignment="1" applyProtection="1">
      <alignment horizontal="center" vertical="center" shrinkToFit="1"/>
    </xf>
    <xf numFmtId="187" fontId="10" fillId="0" borderId="21" xfId="0" applyNumberFormat="1" applyFont="1" applyFill="1" applyBorder="1" applyAlignment="1" applyProtection="1">
      <alignment horizontal="center" vertical="center"/>
    </xf>
    <xf numFmtId="188" fontId="10" fillId="0" borderId="6" xfId="0" applyNumberFormat="1" applyFont="1" applyFill="1" applyBorder="1" applyAlignment="1" applyProtection="1">
      <alignment horizontal="center" vertical="center"/>
    </xf>
    <xf numFmtId="0" fontId="9" fillId="0" borderId="12" xfId="0" applyFont="1" applyFill="1" applyBorder="1" applyAlignment="1" applyProtection="1">
      <alignment horizontal="center" vertical="center" shrinkToFit="1"/>
    </xf>
    <xf numFmtId="2" fontId="9" fillId="0" borderId="7" xfId="0" applyNumberFormat="1" applyFont="1" applyFill="1" applyBorder="1" applyAlignment="1" applyProtection="1">
      <alignment horizontal="center" vertical="center" shrinkToFit="1"/>
    </xf>
    <xf numFmtId="0" fontId="9" fillId="0" borderId="8" xfId="0" applyFont="1" applyFill="1" applyBorder="1" applyAlignment="1" applyProtection="1">
      <alignment horizontal="center" vertical="center" shrinkToFit="1"/>
    </xf>
    <xf numFmtId="2" fontId="9" fillId="0" borderId="28" xfId="0" applyNumberFormat="1" applyFont="1" applyFill="1" applyBorder="1" applyAlignment="1" applyProtection="1">
      <alignment horizontal="center" vertical="center" shrinkToFit="1"/>
    </xf>
    <xf numFmtId="2" fontId="9" fillId="0" borderId="9" xfId="0" applyNumberFormat="1" applyFont="1" applyFill="1" applyBorder="1" applyAlignment="1" applyProtection="1">
      <alignment horizontal="center" vertical="center" shrinkToFit="1"/>
    </xf>
    <xf numFmtId="0" fontId="9" fillId="0" borderId="19" xfId="0" applyFont="1" applyFill="1" applyBorder="1" applyAlignment="1" applyProtection="1">
      <alignment horizontal="center" vertical="center" shrinkToFit="1"/>
    </xf>
    <xf numFmtId="2" fontId="9" fillId="0" borderId="32" xfId="0" applyNumberFormat="1" applyFont="1" applyFill="1" applyBorder="1" applyAlignment="1" applyProtection="1">
      <alignment horizontal="center" vertical="center" shrinkToFit="1"/>
    </xf>
    <xf numFmtId="0" fontId="10" fillId="2" borderId="4" xfId="0" applyFont="1" applyFill="1" applyBorder="1" applyAlignment="1" applyProtection="1">
      <alignment horizontal="center" vertical="center" shrinkToFit="1"/>
    </xf>
    <xf numFmtId="0" fontId="10" fillId="2" borderId="5" xfId="0" applyFont="1" applyFill="1" applyBorder="1" applyAlignment="1" applyProtection="1">
      <alignment horizontal="center" vertical="center" shrinkToFit="1"/>
    </xf>
    <xf numFmtId="187" fontId="10" fillId="0" borderId="51" xfId="0" applyNumberFormat="1" applyFont="1" applyFill="1" applyBorder="1" applyAlignment="1" applyProtection="1">
      <alignment horizontal="center" vertical="center"/>
    </xf>
    <xf numFmtId="188" fontId="10" fillId="0" borderId="52" xfId="0" applyNumberFormat="1" applyFont="1" applyFill="1" applyBorder="1" applyAlignment="1" applyProtection="1">
      <alignment horizontal="center" vertical="center"/>
    </xf>
    <xf numFmtId="187" fontId="9" fillId="3" borderId="12" xfId="1" applyNumberFormat="1" applyFont="1" applyFill="1" applyBorder="1" applyAlignment="1" applyProtection="1">
      <alignment horizontal="center" vertical="center" shrinkToFit="1"/>
    </xf>
    <xf numFmtId="187" fontId="12" fillId="3" borderId="8" xfId="1" applyNumberFormat="1" applyFont="1" applyFill="1" applyBorder="1" applyAlignment="1" applyProtection="1">
      <alignment horizontal="right" vertical="center" shrinkToFit="1"/>
    </xf>
    <xf numFmtId="188" fontId="12" fillId="3" borderId="28" xfId="1" applyNumberFormat="1" applyFont="1" applyFill="1" applyBorder="1" applyAlignment="1" applyProtection="1">
      <alignment horizontal="right" vertical="center" shrinkToFit="1"/>
    </xf>
    <xf numFmtId="187" fontId="12" fillId="3" borderId="19" xfId="1" applyNumberFormat="1" applyFont="1" applyFill="1" applyBorder="1" applyAlignment="1" applyProtection="1">
      <alignment horizontal="right" vertical="center" shrinkToFit="1"/>
    </xf>
    <xf numFmtId="188" fontId="12" fillId="3" borderId="32" xfId="1" applyNumberFormat="1" applyFont="1" applyFill="1" applyBorder="1" applyAlignment="1" applyProtection="1">
      <alignment horizontal="right" vertical="center" shrinkToFit="1"/>
    </xf>
    <xf numFmtId="187" fontId="9" fillId="3" borderId="100" xfId="1" applyNumberFormat="1" applyFont="1" applyFill="1" applyBorder="1" applyAlignment="1" applyProtection="1">
      <alignment horizontal="center" vertical="center" shrinkToFit="1"/>
    </xf>
    <xf numFmtId="187" fontId="9" fillId="3" borderId="10" xfId="1" applyNumberFormat="1" applyFont="1" applyFill="1" applyBorder="1" applyAlignment="1" applyProtection="1">
      <alignment horizontal="center" vertical="center" shrinkToFit="1"/>
    </xf>
    <xf numFmtId="188" fontId="9" fillId="3" borderId="9" xfId="1" applyNumberFormat="1" applyFont="1" applyFill="1" applyBorder="1" applyAlignment="1" applyProtection="1">
      <alignment horizontal="center" vertical="center" shrinkToFit="1"/>
    </xf>
    <xf numFmtId="0" fontId="9" fillId="3" borderId="12" xfId="1" applyFont="1" applyFill="1" applyBorder="1" applyAlignment="1" applyProtection="1">
      <alignment horizontal="center" vertical="center" shrinkToFit="1"/>
    </xf>
    <xf numFmtId="187" fontId="12" fillId="3" borderId="100" xfId="1" applyNumberFormat="1" applyFont="1" applyFill="1" applyBorder="1" applyAlignment="1" applyProtection="1">
      <alignment horizontal="right" vertical="center" shrinkToFit="1"/>
    </xf>
    <xf numFmtId="188" fontId="12" fillId="3" borderId="101" xfId="1" applyNumberFormat="1" applyFont="1" applyFill="1" applyBorder="1" applyAlignment="1" applyProtection="1">
      <alignment horizontal="right" vertical="center" shrinkToFit="1"/>
    </xf>
    <xf numFmtId="187" fontId="9" fillId="3" borderId="55" xfId="1" applyNumberFormat="1" applyFont="1" applyFill="1" applyBorder="1" applyAlignment="1" applyProtection="1">
      <alignment horizontal="center" vertical="center" shrinkToFit="1"/>
    </xf>
    <xf numFmtId="188" fontId="9" fillId="3" borderId="89" xfId="1" applyNumberFormat="1" applyFont="1" applyFill="1" applyBorder="1" applyAlignment="1" applyProtection="1">
      <alignment horizontal="center" vertical="center" shrinkToFit="1"/>
    </xf>
    <xf numFmtId="188" fontId="10" fillId="2" borderId="5" xfId="0" applyNumberFormat="1" applyFont="1" applyFill="1" applyBorder="1" applyAlignment="1" applyProtection="1">
      <alignment horizontal="center" vertical="center"/>
    </xf>
    <xf numFmtId="187" fontId="9" fillId="0" borderId="10" xfId="0" applyNumberFormat="1" applyFont="1" applyFill="1" applyBorder="1" applyAlignment="1" applyProtection="1">
      <alignment horizontal="center" vertical="center" shrinkToFit="1"/>
    </xf>
    <xf numFmtId="188" fontId="9" fillId="0" borderId="9" xfId="0" applyNumberFormat="1" applyFont="1" applyFill="1" applyBorder="1" applyAlignment="1" applyProtection="1">
      <alignment horizontal="center" vertical="center" shrinkToFit="1"/>
    </xf>
    <xf numFmtId="187" fontId="10" fillId="2" borderId="27" xfId="0" applyNumberFormat="1" applyFont="1" applyFill="1" applyBorder="1" applyAlignment="1" applyProtection="1">
      <alignment horizontal="center" vertical="center"/>
    </xf>
    <xf numFmtId="2" fontId="10" fillId="2" borderId="33" xfId="0" applyNumberFormat="1" applyFont="1" applyFill="1" applyBorder="1" applyAlignment="1" applyProtection="1">
      <alignment horizontal="center" vertical="center"/>
    </xf>
    <xf numFmtId="0" fontId="1" fillId="0" borderId="95" xfId="0" applyFont="1" applyBorder="1" applyAlignment="1">
      <alignment horizontal="center" vertical="center"/>
    </xf>
    <xf numFmtId="188" fontId="4" fillId="0" borderId="59" xfId="0" applyNumberFormat="1" applyFont="1" applyBorder="1" applyAlignment="1">
      <alignment horizontal="center" vertical="center" wrapText="1"/>
    </xf>
    <xf numFmtId="188" fontId="1" fillId="0" borderId="35" xfId="0" applyNumberFormat="1" applyFont="1" applyFill="1" applyBorder="1" applyAlignment="1" applyProtection="1">
      <alignment horizontal="left" vertical="center"/>
    </xf>
    <xf numFmtId="188" fontId="2" fillId="0" borderId="103" xfId="1" applyNumberFormat="1" applyFont="1" applyFill="1" applyBorder="1" applyAlignment="1" applyProtection="1">
      <alignment horizontal="center" vertical="center" shrinkToFit="1"/>
    </xf>
    <xf numFmtId="188" fontId="2" fillId="0" borderId="104" xfId="1" applyNumberFormat="1" applyFont="1" applyFill="1" applyBorder="1" applyAlignment="1" applyProtection="1">
      <alignment horizontal="center" vertical="center" shrinkToFit="1"/>
    </xf>
    <xf numFmtId="188" fontId="2" fillId="0" borderId="105" xfId="1" applyNumberFormat="1" applyFont="1" applyFill="1" applyBorder="1" applyAlignment="1" applyProtection="1">
      <alignment horizontal="center" vertical="center" shrinkToFit="1"/>
    </xf>
    <xf numFmtId="188" fontId="1" fillId="2" borderId="36" xfId="0" applyNumberFormat="1" applyFont="1" applyFill="1" applyBorder="1" applyAlignment="1" applyProtection="1">
      <alignment horizontal="center" vertical="center"/>
    </xf>
    <xf numFmtId="188" fontId="1" fillId="0" borderId="37" xfId="0" applyNumberFormat="1" applyFont="1" applyFill="1" applyBorder="1" applyAlignment="1" applyProtection="1">
      <alignment horizontal="center" vertical="center"/>
    </xf>
    <xf numFmtId="188" fontId="2" fillId="0" borderId="38" xfId="0" applyNumberFormat="1" applyFont="1" applyFill="1" applyBorder="1" applyAlignment="1" applyProtection="1">
      <alignment horizontal="center" vertical="center" shrinkToFit="1"/>
    </xf>
    <xf numFmtId="188" fontId="2" fillId="0" borderId="104" xfId="0" applyNumberFormat="1" applyFont="1" applyFill="1" applyBorder="1" applyAlignment="1" applyProtection="1">
      <alignment horizontal="center" vertical="center" shrinkToFit="1"/>
    </xf>
    <xf numFmtId="188" fontId="2" fillId="0" borderId="105" xfId="0" applyNumberFormat="1" applyFont="1" applyFill="1" applyBorder="1" applyAlignment="1" applyProtection="1">
      <alignment horizontal="center" vertical="center" shrinkToFit="1"/>
    </xf>
    <xf numFmtId="188" fontId="2" fillId="0" borderId="104" xfId="1" quotePrefix="1" applyNumberFormat="1" applyFont="1" applyFill="1" applyBorder="1" applyAlignment="1" applyProtection="1">
      <alignment horizontal="center" vertical="center" shrinkToFit="1"/>
    </xf>
    <xf numFmtId="188" fontId="1" fillId="0" borderId="35" xfId="0" applyNumberFormat="1" applyFont="1" applyFill="1" applyBorder="1" applyAlignment="1" applyProtection="1">
      <alignment horizontal="center" vertical="center"/>
    </xf>
    <xf numFmtId="188" fontId="2" fillId="0" borderId="106" xfId="0" applyNumberFormat="1" applyFont="1" applyFill="1" applyBorder="1" applyAlignment="1" applyProtection="1">
      <alignment horizontal="center" vertical="center" shrinkToFit="1"/>
    </xf>
    <xf numFmtId="188" fontId="2" fillId="0" borderId="107" xfId="0" applyNumberFormat="1" applyFont="1" applyFill="1" applyBorder="1" applyAlignment="1" applyProtection="1">
      <alignment horizontal="center" vertical="center" shrinkToFit="1"/>
    </xf>
    <xf numFmtId="188" fontId="1" fillId="2" borderId="36" xfId="0" applyNumberFormat="1" applyFont="1" applyFill="1" applyBorder="1" applyAlignment="1" applyProtection="1">
      <alignment horizontal="center" vertical="center" shrinkToFit="1"/>
    </xf>
    <xf numFmtId="188" fontId="1" fillId="0" borderId="53" xfId="0" applyNumberFormat="1" applyFont="1" applyFill="1" applyBorder="1" applyAlignment="1" applyProtection="1">
      <alignment horizontal="center" vertical="center"/>
    </xf>
    <xf numFmtId="188" fontId="2" fillId="3" borderId="106" xfId="1" applyNumberFormat="1" applyFont="1" applyFill="1" applyBorder="1" applyAlignment="1" applyProtection="1">
      <alignment horizontal="center" vertical="center" shrinkToFit="1"/>
    </xf>
    <xf numFmtId="188" fontId="7" fillId="3" borderId="104" xfId="1" applyNumberFormat="1" applyFont="1" applyFill="1" applyBorder="1" applyAlignment="1" applyProtection="1">
      <alignment horizontal="right" vertical="center" shrinkToFit="1"/>
    </xf>
    <xf numFmtId="188" fontId="7" fillId="3" borderId="103" xfId="1" applyNumberFormat="1" applyFont="1" applyFill="1" applyBorder="1" applyAlignment="1" applyProtection="1">
      <alignment horizontal="right" vertical="center" shrinkToFit="1"/>
    </xf>
    <xf numFmtId="188" fontId="7" fillId="3" borderId="107" xfId="1" applyNumberFormat="1" applyFont="1" applyFill="1" applyBorder="1" applyAlignment="1" applyProtection="1">
      <alignment horizontal="right" vertical="center" shrinkToFit="1"/>
    </xf>
    <xf numFmtId="188" fontId="7" fillId="0" borderId="104" xfId="1" quotePrefix="1" applyNumberFormat="1" applyFont="1" applyFill="1" applyBorder="1" applyAlignment="1" applyProtection="1">
      <alignment horizontal="right" vertical="center" shrinkToFit="1"/>
    </xf>
    <xf numFmtId="188" fontId="2" fillId="3" borderId="104" xfId="1" applyNumberFormat="1" applyFont="1" applyFill="1" applyBorder="1" applyAlignment="1" applyProtection="1">
      <alignment horizontal="center" vertical="center" shrinkToFit="1"/>
    </xf>
    <xf numFmtId="188" fontId="2" fillId="3" borderId="108" xfId="1" applyNumberFormat="1" applyFont="1" applyFill="1" applyBorder="1" applyAlignment="1" applyProtection="1">
      <alignment horizontal="center" vertical="center" shrinkToFit="1"/>
    </xf>
    <xf numFmtId="188" fontId="2" fillId="0" borderId="105" xfId="1" quotePrefix="1" applyNumberFormat="1" applyFont="1" applyFill="1" applyBorder="1" applyAlignment="1" applyProtection="1">
      <alignment horizontal="center" vertical="center" shrinkToFit="1"/>
    </xf>
    <xf numFmtId="188" fontId="1" fillId="2" borderId="34" xfId="0" applyNumberFormat="1" applyFont="1" applyFill="1" applyBorder="1" applyAlignment="1" applyProtection="1">
      <alignment horizontal="center" vertical="center"/>
    </xf>
    <xf numFmtId="0" fontId="9" fillId="0" borderId="85" xfId="1" quotePrefix="1" applyFont="1" applyFill="1" applyBorder="1" applyAlignment="1" applyProtection="1">
      <alignment horizontal="center" vertical="center" shrinkToFit="1"/>
    </xf>
    <xf numFmtId="0" fontId="13" fillId="0" borderId="0" xfId="0" applyFont="1" applyBorder="1" applyAlignment="1">
      <alignment vertical="center"/>
    </xf>
    <xf numFmtId="187" fontId="12" fillId="3" borderId="10" xfId="1" applyNumberFormat="1" applyFont="1" applyFill="1" applyBorder="1" applyAlignment="1" applyProtection="1">
      <alignment horizontal="right" vertical="center" shrinkToFit="1"/>
    </xf>
    <xf numFmtId="188" fontId="12" fillId="3" borderId="9" xfId="1" applyNumberFormat="1" applyFont="1" applyFill="1" applyBorder="1" applyAlignment="1" applyProtection="1">
      <alignment horizontal="right" vertical="center" shrinkToFit="1"/>
    </xf>
    <xf numFmtId="187" fontId="12" fillId="0" borderId="85" xfId="1" quotePrefix="1" applyNumberFormat="1" applyFont="1" applyFill="1" applyBorder="1" applyAlignment="1" applyProtection="1">
      <alignment horizontal="right" vertical="center" shrinkToFit="1"/>
    </xf>
    <xf numFmtId="188" fontId="12" fillId="0" borderId="28" xfId="1" quotePrefix="1" applyNumberFormat="1" applyFont="1" applyFill="1" applyBorder="1" applyAlignment="1" applyProtection="1">
      <alignment horizontal="right" vertical="center" shrinkToFit="1"/>
    </xf>
    <xf numFmtId="0" fontId="1" fillId="2" borderId="20" xfId="0" quotePrefix="1" applyFont="1" applyFill="1" applyBorder="1" applyAlignment="1" applyProtection="1">
      <alignment horizontal="center" vertical="center"/>
    </xf>
    <xf numFmtId="188" fontId="9" fillId="3" borderId="7" xfId="1" applyNumberFormat="1" applyFont="1" applyFill="1" applyBorder="1" applyAlignment="1" applyProtection="1">
      <alignment horizontal="center" vertical="center" shrinkToFit="1"/>
    </xf>
    <xf numFmtId="0" fontId="1" fillId="2" borderId="5" xfId="0" quotePrefix="1" applyFont="1" applyFill="1" applyBorder="1" applyAlignment="1" applyProtection="1">
      <alignment horizontal="center" vertical="center" shrinkToFit="1"/>
    </xf>
    <xf numFmtId="0" fontId="2" fillId="0" borderId="30" xfId="1" quotePrefix="1" applyFont="1" applyFill="1" applyBorder="1" applyAlignment="1" applyProtection="1">
      <alignment horizontal="center" vertical="center" shrinkToFit="1"/>
    </xf>
    <xf numFmtId="0" fontId="2" fillId="0" borderId="32" xfId="1" quotePrefix="1" applyFont="1" applyFill="1" applyBorder="1" applyAlignment="1" applyProtection="1">
      <alignment horizontal="center" vertical="center" shrinkToFit="1"/>
    </xf>
    <xf numFmtId="0" fontId="2" fillId="0" borderId="9" xfId="0" quotePrefix="1" applyFont="1" applyFill="1" applyBorder="1" applyAlignment="1" applyProtection="1">
      <alignment horizontal="center" vertical="center" shrinkToFit="1"/>
    </xf>
    <xf numFmtId="0" fontId="2" fillId="0" borderId="109" xfId="0" quotePrefix="1" applyFont="1" applyFill="1" applyBorder="1" applyAlignment="1" applyProtection="1">
      <alignment horizontal="center" vertical="center" shrinkToFit="1"/>
    </xf>
    <xf numFmtId="0" fontId="1" fillId="2" borderId="110" xfId="0" quotePrefix="1" applyFont="1" applyFill="1" applyBorder="1" applyAlignment="1" applyProtection="1">
      <alignment horizontal="center" vertical="center" shrinkToFit="1"/>
    </xf>
    <xf numFmtId="0" fontId="11" fillId="0" borderId="49" xfId="0" applyFont="1" applyBorder="1" applyAlignment="1">
      <alignment horizontal="center" vertical="center" wrapText="1"/>
    </xf>
    <xf numFmtId="0" fontId="11" fillId="0" borderId="61" xfId="0" applyFont="1" applyBorder="1" applyAlignment="1">
      <alignment horizontal="center" vertical="center" wrapText="1"/>
    </xf>
    <xf numFmtId="0" fontId="1" fillId="2" borderId="111" xfId="0" quotePrefix="1" applyFont="1" applyFill="1" applyBorder="1" applyAlignment="1" applyProtection="1">
      <alignment horizontal="center" vertical="center" shrinkToFit="1"/>
    </xf>
    <xf numFmtId="2" fontId="7" fillId="3" borderId="32" xfId="1" applyNumberFormat="1" applyFont="1" applyFill="1" applyBorder="1" applyAlignment="1" applyProtection="1">
      <alignment horizontal="right" vertical="center" shrinkToFit="1"/>
    </xf>
    <xf numFmtId="187" fontId="7" fillId="0" borderId="28" xfId="1" quotePrefix="1" applyNumberFormat="1" applyFont="1" applyFill="1" applyBorder="1" applyAlignment="1" applyProtection="1">
      <alignment horizontal="right" vertical="center" shrinkToFit="1"/>
    </xf>
    <xf numFmtId="0" fontId="1" fillId="2" borderId="20" xfId="0" quotePrefix="1" applyFont="1" applyFill="1" applyBorder="1" applyAlignment="1" applyProtection="1">
      <alignment horizontal="center" vertical="center" shrinkToFit="1"/>
    </xf>
  </cellXfs>
  <cellStyles count="2">
    <cellStyle name="Normal" xfId="0" builtinId="0"/>
    <cellStyle name="ปกติ_Sheet1" xfId="1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K68"/>
  <sheetViews>
    <sheetView tabSelected="1" view="pageBreakPreview" zoomScaleNormal="100" zoomScaleSheetLayoutView="100" workbookViewId="0">
      <selection activeCell="J65" sqref="J65"/>
    </sheetView>
  </sheetViews>
  <sheetFormatPr defaultRowHeight="24"/>
  <cols>
    <col min="1" max="1" width="34.875" style="2" customWidth="1"/>
    <col min="2" max="3" width="8" style="29" customWidth="1"/>
    <col min="4" max="4" width="7.625" style="29" customWidth="1"/>
    <col min="5" max="5" width="8" style="135" customWidth="1"/>
    <col min="6" max="6" width="7.625" style="29" customWidth="1"/>
    <col min="7" max="7" width="9" style="135" customWidth="1"/>
    <col min="8" max="8" width="7.625" style="29" customWidth="1"/>
    <col min="9" max="9" width="8.875" style="135" customWidth="1"/>
    <col min="10" max="10" width="7.625" style="213" customWidth="1"/>
    <col min="11" max="11" width="9.5" style="214" customWidth="1"/>
  </cols>
  <sheetData>
    <row r="1" spans="1:11" ht="27.75">
      <c r="A1" s="28" t="s">
        <v>39</v>
      </c>
    </row>
    <row r="2" spans="1:11" ht="24.75" customHeight="1">
      <c r="A2" s="294" t="s">
        <v>73</v>
      </c>
    </row>
    <row r="3" spans="1:11" ht="6" customHeight="1" thickBot="1">
      <c r="A3" s="21"/>
    </row>
    <row r="4" spans="1:11" ht="24.75" customHeight="1">
      <c r="A4" s="189" t="s">
        <v>0</v>
      </c>
      <c r="B4" s="194" t="s">
        <v>30</v>
      </c>
      <c r="C4" s="195"/>
      <c r="D4" s="195"/>
      <c r="E4" s="195"/>
      <c r="F4" s="195"/>
      <c r="G4" s="195"/>
      <c r="H4" s="195"/>
      <c r="I4" s="195"/>
      <c r="J4" s="195"/>
      <c r="K4" s="196"/>
    </row>
    <row r="5" spans="1:11" ht="23.25" customHeight="1">
      <c r="A5" s="190"/>
      <c r="B5" s="197" t="s">
        <v>32</v>
      </c>
      <c r="C5" s="193"/>
      <c r="D5" s="192" t="s">
        <v>33</v>
      </c>
      <c r="E5" s="193"/>
      <c r="F5" s="192" t="s">
        <v>34</v>
      </c>
      <c r="G5" s="193"/>
      <c r="H5" s="192" t="s">
        <v>35</v>
      </c>
      <c r="I5" s="267"/>
      <c r="J5" s="215" t="s">
        <v>36</v>
      </c>
      <c r="K5" s="216"/>
    </row>
    <row r="6" spans="1:11" ht="43.5" customHeight="1" thickBot="1">
      <c r="A6" s="191"/>
      <c r="B6" s="30" t="s">
        <v>37</v>
      </c>
      <c r="C6" s="31" t="s">
        <v>38</v>
      </c>
      <c r="D6" s="32" t="s">
        <v>37</v>
      </c>
      <c r="E6" s="136" t="s">
        <v>38</v>
      </c>
      <c r="F6" s="32" t="s">
        <v>37</v>
      </c>
      <c r="G6" s="136" t="s">
        <v>38</v>
      </c>
      <c r="H6" s="32" t="s">
        <v>37</v>
      </c>
      <c r="I6" s="268" t="s">
        <v>38</v>
      </c>
      <c r="J6" s="217" t="s">
        <v>37</v>
      </c>
      <c r="K6" s="218" t="s">
        <v>38</v>
      </c>
    </row>
    <row r="7" spans="1:11" ht="24" customHeight="1">
      <c r="A7" s="27" t="s">
        <v>1</v>
      </c>
      <c r="B7" s="3"/>
      <c r="C7" s="22"/>
      <c r="D7" s="8"/>
      <c r="E7" s="137"/>
      <c r="F7" s="8"/>
      <c r="G7" s="137"/>
      <c r="H7" s="8"/>
      <c r="I7" s="269"/>
      <c r="J7" s="219"/>
      <c r="K7" s="220"/>
    </row>
    <row r="8" spans="1:11" ht="21" customHeight="1">
      <c r="A8" s="19" t="s">
        <v>2</v>
      </c>
      <c r="B8" s="50" t="s">
        <v>43</v>
      </c>
      <c r="C8" s="51" t="s">
        <v>43</v>
      </c>
      <c r="D8" s="52">
        <v>1</v>
      </c>
      <c r="E8" s="138">
        <v>3.43</v>
      </c>
      <c r="F8" s="53" t="s">
        <v>43</v>
      </c>
      <c r="G8" s="171" t="s">
        <v>43</v>
      </c>
      <c r="H8" s="52">
        <v>2</v>
      </c>
      <c r="I8" s="270">
        <v>3.88</v>
      </c>
      <c r="J8" s="221">
        <v>1</v>
      </c>
      <c r="K8" s="222">
        <v>3.58</v>
      </c>
    </row>
    <row r="9" spans="1:11" ht="21" customHeight="1">
      <c r="A9" s="20" t="s">
        <v>3</v>
      </c>
      <c r="B9" s="54" t="s">
        <v>43</v>
      </c>
      <c r="C9" s="55" t="s">
        <v>43</v>
      </c>
      <c r="D9" s="56" t="s">
        <v>43</v>
      </c>
      <c r="E9" s="139" t="s">
        <v>43</v>
      </c>
      <c r="F9" s="58">
        <v>7</v>
      </c>
      <c r="G9" s="140">
        <v>3.45</v>
      </c>
      <c r="H9" s="59">
        <v>1</v>
      </c>
      <c r="I9" s="271">
        <v>3.64</v>
      </c>
      <c r="J9" s="223">
        <v>8</v>
      </c>
      <c r="K9" s="224">
        <v>3.73</v>
      </c>
    </row>
    <row r="10" spans="1:11" ht="21" customHeight="1">
      <c r="A10" s="20" t="s">
        <v>4</v>
      </c>
      <c r="B10" s="54" t="s">
        <v>43</v>
      </c>
      <c r="C10" s="57" t="s">
        <v>43</v>
      </c>
      <c r="D10" s="56" t="s">
        <v>43</v>
      </c>
      <c r="E10" s="139" t="s">
        <v>43</v>
      </c>
      <c r="F10" s="58">
        <v>6</v>
      </c>
      <c r="G10" s="140">
        <v>3.64</v>
      </c>
      <c r="H10" s="59">
        <v>5</v>
      </c>
      <c r="I10" s="271">
        <v>3.59</v>
      </c>
      <c r="J10" s="223">
        <v>5</v>
      </c>
      <c r="K10" s="224">
        <v>3.76</v>
      </c>
    </row>
    <row r="11" spans="1:11" ht="21" customHeight="1">
      <c r="A11" s="20" t="s">
        <v>5</v>
      </c>
      <c r="B11" s="54" t="s">
        <v>43</v>
      </c>
      <c r="C11" s="57" t="s">
        <v>43</v>
      </c>
      <c r="D11" s="58">
        <v>1</v>
      </c>
      <c r="E11" s="140">
        <v>3.67</v>
      </c>
      <c r="F11" s="58">
        <v>4</v>
      </c>
      <c r="G11" s="140">
        <v>3.55</v>
      </c>
      <c r="H11" s="59">
        <v>4</v>
      </c>
      <c r="I11" s="271">
        <v>3.69</v>
      </c>
      <c r="J11" s="223">
        <v>1</v>
      </c>
      <c r="K11" s="224">
        <v>3.55</v>
      </c>
    </row>
    <row r="12" spans="1:11" ht="21" customHeight="1">
      <c r="A12" s="20" t="s">
        <v>6</v>
      </c>
      <c r="B12" s="54" t="s">
        <v>43</v>
      </c>
      <c r="C12" s="57" t="s">
        <v>43</v>
      </c>
      <c r="D12" s="56" t="s">
        <v>43</v>
      </c>
      <c r="E12" s="139" t="s">
        <v>43</v>
      </c>
      <c r="F12" s="58">
        <v>2</v>
      </c>
      <c r="G12" s="140">
        <v>3.86</v>
      </c>
      <c r="H12" s="59">
        <v>2</v>
      </c>
      <c r="I12" s="271">
        <v>3.87</v>
      </c>
      <c r="J12" s="223">
        <v>5</v>
      </c>
      <c r="K12" s="224">
        <v>3.85</v>
      </c>
    </row>
    <row r="13" spans="1:11" ht="21" customHeight="1">
      <c r="A13" s="20" t="s">
        <v>7</v>
      </c>
      <c r="B13" s="54" t="s">
        <v>43</v>
      </c>
      <c r="C13" s="57" t="s">
        <v>43</v>
      </c>
      <c r="D13" s="60" t="s">
        <v>43</v>
      </c>
      <c r="E13" s="141" t="s">
        <v>43</v>
      </c>
      <c r="F13" s="58">
        <v>1</v>
      </c>
      <c r="G13" s="140">
        <v>3.85</v>
      </c>
      <c r="H13" s="62" t="s">
        <v>43</v>
      </c>
      <c r="I13" s="172" t="s">
        <v>43</v>
      </c>
      <c r="J13" s="293" t="s">
        <v>43</v>
      </c>
      <c r="K13" s="225" t="s">
        <v>43</v>
      </c>
    </row>
    <row r="14" spans="1:11" ht="21" customHeight="1">
      <c r="A14" s="20" t="s">
        <v>8</v>
      </c>
      <c r="B14" s="54" t="s">
        <v>43</v>
      </c>
      <c r="C14" s="57" t="s">
        <v>43</v>
      </c>
      <c r="D14" s="60" t="s">
        <v>43</v>
      </c>
      <c r="E14" s="141" t="s">
        <v>43</v>
      </c>
      <c r="F14" s="62" t="s">
        <v>43</v>
      </c>
      <c r="G14" s="141" t="s">
        <v>43</v>
      </c>
      <c r="H14" s="62" t="s">
        <v>43</v>
      </c>
      <c r="I14" s="172" t="s">
        <v>43</v>
      </c>
      <c r="J14" s="293" t="s">
        <v>43</v>
      </c>
      <c r="K14" s="225" t="s">
        <v>43</v>
      </c>
    </row>
    <row r="15" spans="1:11" ht="21" customHeight="1">
      <c r="A15" s="20" t="s">
        <v>9</v>
      </c>
      <c r="B15" s="54" t="s">
        <v>43</v>
      </c>
      <c r="C15" s="57" t="s">
        <v>43</v>
      </c>
      <c r="D15" s="60" t="s">
        <v>43</v>
      </c>
      <c r="E15" s="141" t="s">
        <v>43</v>
      </c>
      <c r="F15" s="58">
        <v>1</v>
      </c>
      <c r="G15" s="140">
        <v>3.56</v>
      </c>
      <c r="H15" s="61">
        <v>2</v>
      </c>
      <c r="I15" s="271">
        <v>3.84</v>
      </c>
      <c r="J15" s="293" t="s">
        <v>43</v>
      </c>
      <c r="K15" s="225" t="s">
        <v>43</v>
      </c>
    </row>
    <row r="16" spans="1:11" ht="21" customHeight="1">
      <c r="A16" s="20" t="s">
        <v>10</v>
      </c>
      <c r="B16" s="54" t="s">
        <v>43</v>
      </c>
      <c r="C16" s="57" t="s">
        <v>43</v>
      </c>
      <c r="D16" s="60" t="s">
        <v>43</v>
      </c>
      <c r="E16" s="141" t="s">
        <v>43</v>
      </c>
      <c r="F16" s="62" t="s">
        <v>43</v>
      </c>
      <c r="G16" s="172" t="s">
        <v>43</v>
      </c>
      <c r="H16" s="61">
        <v>4</v>
      </c>
      <c r="I16" s="271">
        <v>3.63</v>
      </c>
      <c r="J16" s="223">
        <v>3</v>
      </c>
      <c r="K16" s="224">
        <v>3.52</v>
      </c>
    </row>
    <row r="17" spans="1:11" ht="21" customHeight="1">
      <c r="A17" s="14" t="s">
        <v>11</v>
      </c>
      <c r="B17" s="63" t="s">
        <v>43</v>
      </c>
      <c r="C17" s="51" t="s">
        <v>43</v>
      </c>
      <c r="D17" s="64">
        <v>2</v>
      </c>
      <c r="E17" s="142">
        <v>3.44</v>
      </c>
      <c r="F17" s="65">
        <v>2</v>
      </c>
      <c r="G17" s="173">
        <v>3.46</v>
      </c>
      <c r="H17" s="64">
        <v>2</v>
      </c>
      <c r="I17" s="272">
        <v>3.48</v>
      </c>
      <c r="J17" s="226">
        <v>2</v>
      </c>
      <c r="K17" s="227">
        <v>3.33</v>
      </c>
    </row>
    <row r="18" spans="1:11" ht="24.75" thickBot="1">
      <c r="A18" s="36" t="s">
        <v>12</v>
      </c>
      <c r="B18" s="299" t="s">
        <v>43</v>
      </c>
      <c r="C18" s="35" t="s">
        <v>43</v>
      </c>
      <c r="D18" s="1">
        <f>SUM(D8:D17)</f>
        <v>4</v>
      </c>
      <c r="E18" s="143">
        <v>3.5</v>
      </c>
      <c r="F18" s="1">
        <f>SUM(F8:F17)</f>
        <v>23</v>
      </c>
      <c r="G18" s="143">
        <v>3.57</v>
      </c>
      <c r="H18" s="1">
        <f>SUM(H8:H17)</f>
        <v>22</v>
      </c>
      <c r="I18" s="273">
        <v>3.68</v>
      </c>
      <c r="J18" s="228">
        <f>SUM(J8:J17)</f>
        <v>25</v>
      </c>
      <c r="K18" s="229">
        <v>3.69</v>
      </c>
    </row>
    <row r="19" spans="1:11" ht="24" customHeight="1">
      <c r="A19" s="6" t="s">
        <v>13</v>
      </c>
      <c r="B19" s="66"/>
      <c r="C19" s="67"/>
      <c r="D19" s="68"/>
      <c r="E19" s="144"/>
      <c r="F19" s="68"/>
      <c r="G19" s="144"/>
      <c r="H19" s="68"/>
      <c r="I19" s="274"/>
      <c r="J19" s="230"/>
      <c r="K19" s="231"/>
    </row>
    <row r="20" spans="1:11" ht="21" customHeight="1">
      <c r="A20" s="10" t="s">
        <v>14</v>
      </c>
      <c r="B20" s="69">
        <v>4</v>
      </c>
      <c r="C20" s="70">
        <v>3.45</v>
      </c>
      <c r="D20" s="71">
        <v>5</v>
      </c>
      <c r="E20" s="145">
        <v>3.5</v>
      </c>
      <c r="F20" s="71">
        <v>5</v>
      </c>
      <c r="G20" s="145">
        <v>3.36</v>
      </c>
      <c r="H20" s="71">
        <v>6</v>
      </c>
      <c r="I20" s="275">
        <v>3.39</v>
      </c>
      <c r="J20" s="232">
        <v>2</v>
      </c>
      <c r="K20" s="233">
        <v>3.42</v>
      </c>
    </row>
    <row r="21" spans="1:11" ht="21" customHeight="1">
      <c r="A21" s="4" t="s">
        <v>15</v>
      </c>
      <c r="B21" s="54" t="s">
        <v>43</v>
      </c>
      <c r="C21" s="57" t="s">
        <v>43</v>
      </c>
      <c r="D21" s="60" t="s">
        <v>43</v>
      </c>
      <c r="E21" s="141" t="s">
        <v>43</v>
      </c>
      <c r="F21" s="60" t="s">
        <v>43</v>
      </c>
      <c r="G21" s="141" t="s">
        <v>43</v>
      </c>
      <c r="H21" s="72">
        <v>4</v>
      </c>
      <c r="I21" s="276">
        <v>3.4</v>
      </c>
      <c r="J21" s="293" t="s">
        <v>43</v>
      </c>
      <c r="K21" s="225" t="s">
        <v>43</v>
      </c>
    </row>
    <row r="22" spans="1:11" ht="21" customHeight="1">
      <c r="A22" s="11" t="s">
        <v>16</v>
      </c>
      <c r="B22" s="54" t="s">
        <v>43</v>
      </c>
      <c r="C22" s="57" t="s">
        <v>43</v>
      </c>
      <c r="D22" s="60" t="s">
        <v>43</v>
      </c>
      <c r="E22" s="141" t="s">
        <v>43</v>
      </c>
      <c r="F22" s="73">
        <v>5</v>
      </c>
      <c r="G22" s="174">
        <v>3.33</v>
      </c>
      <c r="H22" s="73">
        <v>4</v>
      </c>
      <c r="I22" s="277">
        <v>3.54</v>
      </c>
      <c r="J22" s="234">
        <v>2</v>
      </c>
      <c r="K22" s="235">
        <v>3.66</v>
      </c>
    </row>
    <row r="23" spans="1:11" ht="21" customHeight="1">
      <c r="A23" s="12" t="s">
        <v>17</v>
      </c>
      <c r="B23" s="54" t="s">
        <v>43</v>
      </c>
      <c r="C23" s="57" t="s">
        <v>43</v>
      </c>
      <c r="D23" s="60" t="s">
        <v>43</v>
      </c>
      <c r="E23" s="141" t="s">
        <v>43</v>
      </c>
      <c r="F23" s="74">
        <v>1</v>
      </c>
      <c r="G23" s="175">
        <v>3.5</v>
      </c>
      <c r="H23" s="60" t="s">
        <v>43</v>
      </c>
      <c r="I23" s="278" t="s">
        <v>43</v>
      </c>
      <c r="J23" s="293" t="s">
        <v>43</v>
      </c>
      <c r="K23" s="225" t="s">
        <v>43</v>
      </c>
    </row>
    <row r="24" spans="1:11" ht="24.75" thickBot="1">
      <c r="A24" s="5" t="s">
        <v>18</v>
      </c>
      <c r="B24" s="5">
        <f>SUM(B20:B23)</f>
        <v>4</v>
      </c>
      <c r="C24" s="25">
        <v>3.45</v>
      </c>
      <c r="D24" s="34">
        <f>SUM(D20:D23)</f>
        <v>5</v>
      </c>
      <c r="E24" s="143">
        <v>3.5</v>
      </c>
      <c r="F24" s="34">
        <f>SUM(F20:F23)</f>
        <v>11</v>
      </c>
      <c r="G24" s="143">
        <v>3.36</v>
      </c>
      <c r="H24" s="34">
        <f>SUM(H20:H23)</f>
        <v>14</v>
      </c>
      <c r="I24" s="273">
        <v>3.43</v>
      </c>
      <c r="J24" s="228">
        <f>SUM(J20:J23)</f>
        <v>4</v>
      </c>
      <c r="K24" s="229">
        <v>3.54</v>
      </c>
    </row>
    <row r="25" spans="1:11" ht="24" customHeight="1">
      <c r="A25" s="3" t="s">
        <v>19</v>
      </c>
      <c r="B25" s="75"/>
      <c r="C25" s="76"/>
      <c r="D25" s="77"/>
      <c r="E25" s="146"/>
      <c r="F25" s="77"/>
      <c r="G25" s="146"/>
      <c r="H25" s="77"/>
      <c r="I25" s="279"/>
      <c r="J25" s="236"/>
      <c r="K25" s="237"/>
    </row>
    <row r="26" spans="1:11" ht="20.100000000000001" customHeight="1">
      <c r="A26" s="13" t="s">
        <v>20</v>
      </c>
      <c r="B26" s="54" t="s">
        <v>43</v>
      </c>
      <c r="C26" s="57" t="s">
        <v>43</v>
      </c>
      <c r="D26" s="80">
        <v>3</v>
      </c>
      <c r="E26" s="147">
        <v>3.46</v>
      </c>
      <c r="F26" s="80">
        <v>6</v>
      </c>
      <c r="G26" s="147">
        <v>3.51</v>
      </c>
      <c r="H26" s="80">
        <v>4</v>
      </c>
      <c r="I26" s="280">
        <v>3.56</v>
      </c>
      <c r="J26" s="238">
        <v>10</v>
      </c>
      <c r="K26" s="239">
        <v>2.87</v>
      </c>
    </row>
    <row r="27" spans="1:11" ht="20.100000000000001" customHeight="1">
      <c r="A27" s="4" t="s">
        <v>21</v>
      </c>
      <c r="B27" s="54" t="s">
        <v>43</v>
      </c>
      <c r="C27" s="57" t="s">
        <v>43</v>
      </c>
      <c r="D27" s="60" t="s">
        <v>43</v>
      </c>
      <c r="E27" s="141" t="s">
        <v>43</v>
      </c>
      <c r="F27" s="72">
        <v>2</v>
      </c>
      <c r="G27" s="176">
        <v>3.66</v>
      </c>
      <c r="H27" s="72">
        <v>4</v>
      </c>
      <c r="I27" s="276">
        <v>3.59</v>
      </c>
      <c r="J27" s="240">
        <v>2</v>
      </c>
      <c r="K27" s="241">
        <v>3.88</v>
      </c>
    </row>
    <row r="28" spans="1:11" ht="20.100000000000001" customHeight="1">
      <c r="A28" s="11" t="s">
        <v>22</v>
      </c>
      <c r="B28" s="54" t="s">
        <v>43</v>
      </c>
      <c r="C28" s="57" t="s">
        <v>43</v>
      </c>
      <c r="D28" s="60" t="s">
        <v>43</v>
      </c>
      <c r="E28" s="141" t="s">
        <v>43</v>
      </c>
      <c r="F28" s="73">
        <v>1</v>
      </c>
      <c r="G28" s="174">
        <v>3.19</v>
      </c>
      <c r="H28" s="73">
        <v>3</v>
      </c>
      <c r="I28" s="277">
        <v>3.68</v>
      </c>
      <c r="J28" s="234">
        <v>2</v>
      </c>
      <c r="K28" s="242">
        <v>3</v>
      </c>
    </row>
    <row r="29" spans="1:11" ht="20.100000000000001" customHeight="1">
      <c r="A29" s="12" t="s">
        <v>23</v>
      </c>
      <c r="B29" s="54" t="s">
        <v>43</v>
      </c>
      <c r="C29" s="57" t="s">
        <v>43</v>
      </c>
      <c r="D29" s="60" t="s">
        <v>43</v>
      </c>
      <c r="E29" s="141" t="s">
        <v>43</v>
      </c>
      <c r="F29" s="60" t="s">
        <v>43</v>
      </c>
      <c r="G29" s="141" t="s">
        <v>43</v>
      </c>
      <c r="H29" s="74">
        <v>4</v>
      </c>
      <c r="I29" s="281">
        <v>3.67</v>
      </c>
      <c r="J29" s="243">
        <v>5</v>
      </c>
      <c r="K29" s="244">
        <v>3.76</v>
      </c>
    </row>
    <row r="30" spans="1:11" ht="24.75" thickBot="1">
      <c r="A30" s="7" t="s">
        <v>24</v>
      </c>
      <c r="B30" s="38" t="s">
        <v>43</v>
      </c>
      <c r="C30" s="37" t="s">
        <v>43</v>
      </c>
      <c r="D30" s="9">
        <f>SUM(D26:D29)</f>
        <v>3</v>
      </c>
      <c r="E30" s="148">
        <v>3.46</v>
      </c>
      <c r="F30" s="9">
        <f>SUM(F26:F29)</f>
        <v>9</v>
      </c>
      <c r="G30" s="148">
        <v>3.51</v>
      </c>
      <c r="H30" s="9">
        <f>SUM(H26:H29)</f>
        <v>15</v>
      </c>
      <c r="I30" s="282">
        <v>3.62</v>
      </c>
      <c r="J30" s="245">
        <f>SUM(J26:J29)</f>
        <v>19</v>
      </c>
      <c r="K30" s="246">
        <v>3.23</v>
      </c>
    </row>
    <row r="31" spans="1:11" ht="24" customHeight="1">
      <c r="A31" s="27" t="s">
        <v>25</v>
      </c>
      <c r="B31" s="81"/>
      <c r="C31" s="82"/>
      <c r="D31" s="83"/>
      <c r="E31" s="149"/>
      <c r="F31" s="83"/>
      <c r="G31" s="149"/>
      <c r="H31" s="83"/>
      <c r="I31" s="283"/>
      <c r="J31" s="247"/>
      <c r="K31" s="248"/>
    </row>
    <row r="32" spans="1:11" ht="21" customHeight="1">
      <c r="A32" s="109" t="s">
        <v>59</v>
      </c>
      <c r="B32" s="110" t="s">
        <v>43</v>
      </c>
      <c r="C32" s="111" t="s">
        <v>43</v>
      </c>
      <c r="D32" s="112" t="s">
        <v>43</v>
      </c>
      <c r="E32" s="150" t="s">
        <v>43</v>
      </c>
      <c r="F32" s="87">
        <f>SUM(F33:F37)</f>
        <v>8</v>
      </c>
      <c r="G32" s="152">
        <f>+(F33*G33+F34*G34+F35*G35+F36*G36+F37*G37)/F32</f>
        <v>3.6462499999999998</v>
      </c>
      <c r="H32" s="87">
        <f>SUM(H33:H37)</f>
        <v>19</v>
      </c>
      <c r="I32" s="284">
        <f>+(H33*I33+H34*I34+H35*I35+H36*I36+H37*I37)/H32</f>
        <v>3.6673684210526321</v>
      </c>
      <c r="J32" s="249">
        <f>SUM(J33:J37)</f>
        <v>27</v>
      </c>
      <c r="K32" s="300">
        <f>+(J33*K33+J34*K34+J35*K35+J36*K36+J37*K37)/J32</f>
        <v>3.5740740740740735</v>
      </c>
    </row>
    <row r="33" spans="1:11" s="119" customFormat="1" ht="18" customHeight="1">
      <c r="A33" s="168" t="s">
        <v>54</v>
      </c>
      <c r="B33" s="113" t="s">
        <v>43</v>
      </c>
      <c r="C33" s="114" t="s">
        <v>43</v>
      </c>
      <c r="D33" s="115" t="s">
        <v>43</v>
      </c>
      <c r="E33" s="162" t="s">
        <v>43</v>
      </c>
      <c r="F33" s="133">
        <v>0</v>
      </c>
      <c r="G33" s="162">
        <v>0</v>
      </c>
      <c r="H33" s="116">
        <v>2</v>
      </c>
      <c r="I33" s="285">
        <v>3.73</v>
      </c>
      <c r="J33" s="250">
        <v>23</v>
      </c>
      <c r="K33" s="251">
        <v>3.51</v>
      </c>
    </row>
    <row r="34" spans="1:11" s="119" customFormat="1" ht="18" customHeight="1">
      <c r="A34" s="168" t="s">
        <v>52</v>
      </c>
      <c r="B34" s="205" t="s">
        <v>43</v>
      </c>
      <c r="C34" s="206" t="s">
        <v>43</v>
      </c>
      <c r="D34" s="207" t="s">
        <v>43</v>
      </c>
      <c r="E34" s="208" t="s">
        <v>43</v>
      </c>
      <c r="F34" s="209">
        <v>1</v>
      </c>
      <c r="G34" s="210">
        <v>3.42</v>
      </c>
      <c r="H34" s="209">
        <v>6</v>
      </c>
      <c r="I34" s="286">
        <v>3.61</v>
      </c>
      <c r="J34" s="295">
        <v>3</v>
      </c>
      <c r="K34" s="296">
        <v>3.96</v>
      </c>
    </row>
    <row r="35" spans="1:11" s="119" customFormat="1" ht="18" customHeight="1">
      <c r="A35" s="169" t="s">
        <v>53</v>
      </c>
      <c r="B35" s="113" t="s">
        <v>43</v>
      </c>
      <c r="C35" s="114" t="s">
        <v>43</v>
      </c>
      <c r="D35" s="115" t="s">
        <v>43</v>
      </c>
      <c r="E35" s="162" t="s">
        <v>43</v>
      </c>
      <c r="F35" s="116">
        <v>2</v>
      </c>
      <c r="G35" s="164">
        <v>3.8</v>
      </c>
      <c r="H35" s="116">
        <v>2</v>
      </c>
      <c r="I35" s="285">
        <v>3.78</v>
      </c>
      <c r="J35" s="297">
        <v>1</v>
      </c>
      <c r="K35" s="298">
        <v>3.89</v>
      </c>
    </row>
    <row r="36" spans="1:11" s="119" customFormat="1" ht="18" customHeight="1">
      <c r="A36" s="168" t="s">
        <v>57</v>
      </c>
      <c r="B36" s="113" t="s">
        <v>43</v>
      </c>
      <c r="C36" s="114" t="s">
        <v>43</v>
      </c>
      <c r="D36" s="115" t="s">
        <v>43</v>
      </c>
      <c r="E36" s="162" t="s">
        <v>43</v>
      </c>
      <c r="F36" s="133">
        <v>0</v>
      </c>
      <c r="G36" s="162">
        <v>0</v>
      </c>
      <c r="H36" s="116">
        <v>1</v>
      </c>
      <c r="I36" s="285">
        <v>3.64</v>
      </c>
      <c r="J36" s="250">
        <v>0</v>
      </c>
      <c r="K36" s="251">
        <v>0</v>
      </c>
    </row>
    <row r="37" spans="1:11" s="119" customFormat="1" ht="18" customHeight="1">
      <c r="A37" s="170" t="s">
        <v>58</v>
      </c>
      <c r="B37" s="121" t="s">
        <v>43</v>
      </c>
      <c r="C37" s="122" t="s">
        <v>43</v>
      </c>
      <c r="D37" s="123" t="s">
        <v>43</v>
      </c>
      <c r="E37" s="163" t="s">
        <v>43</v>
      </c>
      <c r="F37" s="124">
        <v>5</v>
      </c>
      <c r="G37" s="165">
        <v>3.63</v>
      </c>
      <c r="H37" s="124">
        <v>8</v>
      </c>
      <c r="I37" s="287">
        <v>3.67</v>
      </c>
      <c r="J37" s="252">
        <v>0</v>
      </c>
      <c r="K37" s="253">
        <v>0</v>
      </c>
    </row>
    <row r="38" spans="1:11" ht="21" customHeight="1">
      <c r="A38" s="158" t="s">
        <v>60</v>
      </c>
      <c r="B38" s="110" t="s">
        <v>43</v>
      </c>
      <c r="C38" s="111" t="s">
        <v>43</v>
      </c>
      <c r="D38" s="112" t="s">
        <v>43</v>
      </c>
      <c r="E38" s="150" t="s">
        <v>43</v>
      </c>
      <c r="F38" s="201">
        <f>SUM(F39:F41)</f>
        <v>2</v>
      </c>
      <c r="G38" s="152">
        <f>+(F39*G39+F40*G40+F41*G41)/F38</f>
        <v>3.6399999999999997</v>
      </c>
      <c r="H38" s="201">
        <f>SUM(H39:H41)</f>
        <v>10</v>
      </c>
      <c r="I38" s="284">
        <f>+(H39*I39+H40*I40+H41*I41)/H38</f>
        <v>3.7480000000000002</v>
      </c>
      <c r="J38" s="254">
        <f>SUM(J39:J41)</f>
        <v>12</v>
      </c>
      <c r="K38" s="300">
        <f>+(J39*K39+J40*K40+J41*K41)/J38</f>
        <v>3.7166666666666668</v>
      </c>
    </row>
    <row r="39" spans="1:11" ht="21" customHeight="1">
      <c r="A39" s="203" t="s">
        <v>70</v>
      </c>
      <c r="B39" s="113" t="s">
        <v>43</v>
      </c>
      <c r="C39" s="114" t="s">
        <v>43</v>
      </c>
      <c r="D39" s="115" t="s">
        <v>43</v>
      </c>
      <c r="E39" s="162" t="s">
        <v>43</v>
      </c>
      <c r="F39" s="133">
        <v>0</v>
      </c>
      <c r="G39" s="162">
        <v>0</v>
      </c>
      <c r="H39" s="133">
        <v>0</v>
      </c>
      <c r="I39" s="288">
        <v>0</v>
      </c>
      <c r="J39" s="250">
        <v>1</v>
      </c>
      <c r="K39" s="251">
        <v>4</v>
      </c>
    </row>
    <row r="40" spans="1:11" s="119" customFormat="1" ht="18" customHeight="1">
      <c r="A40" s="166" t="s">
        <v>62</v>
      </c>
      <c r="B40" s="113" t="s">
        <v>43</v>
      </c>
      <c r="C40" s="114" t="s">
        <v>43</v>
      </c>
      <c r="D40" s="115" t="s">
        <v>43</v>
      </c>
      <c r="E40" s="162" t="s">
        <v>43</v>
      </c>
      <c r="F40" s="116">
        <v>1</v>
      </c>
      <c r="G40" s="164">
        <v>3.38</v>
      </c>
      <c r="H40" s="116">
        <v>6</v>
      </c>
      <c r="I40" s="285">
        <v>3.58</v>
      </c>
      <c r="J40" s="258">
        <v>10</v>
      </c>
      <c r="K40" s="259">
        <v>3.67</v>
      </c>
    </row>
    <row r="41" spans="1:11" s="119" customFormat="1" ht="18" customHeight="1">
      <c r="A41" s="167" t="s">
        <v>61</v>
      </c>
      <c r="B41" s="121" t="s">
        <v>43</v>
      </c>
      <c r="C41" s="122" t="s">
        <v>43</v>
      </c>
      <c r="D41" s="129" t="s">
        <v>43</v>
      </c>
      <c r="E41" s="163" t="s">
        <v>43</v>
      </c>
      <c r="F41" s="124">
        <v>1</v>
      </c>
      <c r="G41" s="165">
        <v>3.9</v>
      </c>
      <c r="H41" s="130">
        <v>4</v>
      </c>
      <c r="I41" s="287">
        <v>4</v>
      </c>
      <c r="J41" s="252">
        <v>1</v>
      </c>
      <c r="K41" s="253">
        <v>3.9</v>
      </c>
    </row>
    <row r="42" spans="1:11" ht="21" customHeight="1">
      <c r="A42" s="158" t="s">
        <v>63</v>
      </c>
      <c r="B42" s="50" t="s">
        <v>43</v>
      </c>
      <c r="C42" s="86" t="s">
        <v>43</v>
      </c>
      <c r="D42" s="87">
        <f>SUM(D43:D45)</f>
        <v>1</v>
      </c>
      <c r="E42" s="152">
        <f>+(D43*E43+D44*E44+D45*E45)/D42</f>
        <v>3</v>
      </c>
      <c r="F42" s="87">
        <f>SUM(F43:F45)</f>
        <v>3</v>
      </c>
      <c r="G42" s="152">
        <f>+(F43*G43+F44*G44+F45*G45)/F42</f>
        <v>3.6999999999999997</v>
      </c>
      <c r="H42" s="87">
        <f>SUM(H43:H45)</f>
        <v>11</v>
      </c>
      <c r="I42" s="284">
        <f>+(H43*I43+H44*I44+H45*I45)/H42</f>
        <v>3.68</v>
      </c>
      <c r="J42" s="255">
        <v>2</v>
      </c>
      <c r="K42" s="256">
        <v>3.35</v>
      </c>
    </row>
    <row r="43" spans="1:11" s="119" customFormat="1" ht="18" customHeight="1">
      <c r="A43" s="166" t="s">
        <v>49</v>
      </c>
      <c r="B43" s="113" t="s">
        <v>43</v>
      </c>
      <c r="C43" s="114" t="s">
        <v>43</v>
      </c>
      <c r="D43" s="133">
        <v>0</v>
      </c>
      <c r="E43" s="162">
        <v>0</v>
      </c>
      <c r="F43" s="116">
        <v>2</v>
      </c>
      <c r="G43" s="164">
        <v>3.88</v>
      </c>
      <c r="H43" s="116">
        <v>4</v>
      </c>
      <c r="I43" s="285">
        <v>3.61</v>
      </c>
      <c r="J43" s="250">
        <v>0</v>
      </c>
      <c r="K43" s="251">
        <v>0</v>
      </c>
    </row>
    <row r="44" spans="1:11" s="119" customFormat="1" ht="18" customHeight="1">
      <c r="A44" s="166" t="s">
        <v>50</v>
      </c>
      <c r="B44" s="113" t="s">
        <v>43</v>
      </c>
      <c r="C44" s="114" t="s">
        <v>43</v>
      </c>
      <c r="D44" s="128">
        <v>1</v>
      </c>
      <c r="E44" s="164">
        <v>3</v>
      </c>
      <c r="F44" s="116">
        <v>1</v>
      </c>
      <c r="G44" s="164">
        <v>3.34</v>
      </c>
      <c r="H44" s="133">
        <v>0</v>
      </c>
      <c r="I44" s="288">
        <v>0</v>
      </c>
      <c r="J44" s="250">
        <v>0</v>
      </c>
      <c r="K44" s="251">
        <v>0</v>
      </c>
    </row>
    <row r="45" spans="1:11" s="119" customFormat="1" ht="18" customHeight="1">
      <c r="A45" s="167" t="s">
        <v>51</v>
      </c>
      <c r="B45" s="121" t="s">
        <v>43</v>
      </c>
      <c r="C45" s="122" t="s">
        <v>43</v>
      </c>
      <c r="D45" s="133">
        <v>0</v>
      </c>
      <c r="E45" s="162">
        <v>0</v>
      </c>
      <c r="F45" s="133">
        <v>0</v>
      </c>
      <c r="G45" s="162">
        <v>0</v>
      </c>
      <c r="H45" s="124">
        <v>7</v>
      </c>
      <c r="I45" s="287">
        <v>3.72</v>
      </c>
      <c r="J45" s="250">
        <v>0</v>
      </c>
      <c r="K45" s="251">
        <v>0</v>
      </c>
    </row>
    <row r="46" spans="1:11" ht="21" customHeight="1">
      <c r="A46" s="158" t="s">
        <v>64</v>
      </c>
      <c r="B46" s="50" t="s">
        <v>43</v>
      </c>
      <c r="C46" s="151" t="s">
        <v>43</v>
      </c>
      <c r="D46" s="53" t="s">
        <v>43</v>
      </c>
      <c r="E46" s="151" t="s">
        <v>43</v>
      </c>
      <c r="F46" s="87">
        <f>SUM(F47:F48)</f>
        <v>2</v>
      </c>
      <c r="G46" s="152">
        <f>+(F47*G47+F48*G48)/F46</f>
        <v>3.85</v>
      </c>
      <c r="H46" s="87">
        <f>SUM(H47:H48)</f>
        <v>18</v>
      </c>
      <c r="I46" s="284">
        <f>+(H47*I47+H48*I48)/H46</f>
        <v>3.7911111111111109</v>
      </c>
      <c r="J46" s="257">
        <f>SUM(J47:J48)</f>
        <v>19</v>
      </c>
      <c r="K46" s="300">
        <f>+(J47*K47+J48*K48)/J46</f>
        <v>3.5668421052631585</v>
      </c>
    </row>
    <row r="47" spans="1:11" s="119" customFormat="1" ht="18" customHeight="1">
      <c r="A47" s="166" t="s">
        <v>47</v>
      </c>
      <c r="B47" s="113" t="s">
        <v>43</v>
      </c>
      <c r="C47" s="114" t="s">
        <v>43</v>
      </c>
      <c r="D47" s="115" t="s">
        <v>43</v>
      </c>
      <c r="E47" s="162" t="s">
        <v>43</v>
      </c>
      <c r="F47" s="116">
        <v>2</v>
      </c>
      <c r="G47" s="164">
        <v>3.85</v>
      </c>
      <c r="H47" s="116">
        <v>10</v>
      </c>
      <c r="I47" s="285">
        <v>3.76</v>
      </c>
      <c r="J47" s="250">
        <v>13</v>
      </c>
      <c r="K47" s="251">
        <v>3.81</v>
      </c>
    </row>
    <row r="48" spans="1:11" s="119" customFormat="1" ht="18" customHeight="1">
      <c r="A48" s="167" t="s">
        <v>48</v>
      </c>
      <c r="B48" s="121" t="s">
        <v>43</v>
      </c>
      <c r="C48" s="122" t="s">
        <v>43</v>
      </c>
      <c r="D48" s="123" t="s">
        <v>43</v>
      </c>
      <c r="E48" s="163" t="s">
        <v>43</v>
      </c>
      <c r="F48" s="133">
        <v>0</v>
      </c>
      <c r="G48" s="162">
        <v>0</v>
      </c>
      <c r="H48" s="124">
        <v>8</v>
      </c>
      <c r="I48" s="287">
        <v>3.83</v>
      </c>
      <c r="J48" s="258">
        <v>6</v>
      </c>
      <c r="K48" s="259">
        <v>3.04</v>
      </c>
    </row>
    <row r="49" spans="1:11" ht="21" customHeight="1">
      <c r="A49" s="159" t="s">
        <v>65</v>
      </c>
      <c r="B49" s="110" t="s">
        <v>43</v>
      </c>
      <c r="C49" s="111" t="s">
        <v>43</v>
      </c>
      <c r="D49" s="87">
        <f>SUM(D50:D53)</f>
        <v>2</v>
      </c>
      <c r="E49" s="152">
        <f>+(D50*E50+D51*E51+D52*E52+D53*E53)/D49</f>
        <v>3.57</v>
      </c>
      <c r="F49" s="87">
        <f>SUM(F50:F53)</f>
        <v>3</v>
      </c>
      <c r="G49" s="152">
        <f>+(F50*G50+F51*G51+F52*G52+F53*G53)/F49</f>
        <v>3.74</v>
      </c>
      <c r="H49" s="87">
        <f>SUM(H50:H53)</f>
        <v>19</v>
      </c>
      <c r="I49" s="284">
        <f>+(H50*I50+H51*I51+H52*I52+H53*I53)/H49</f>
        <v>3.7173684210526314</v>
      </c>
      <c r="J49" s="249">
        <f>SUM(J50:J53)</f>
        <v>32</v>
      </c>
      <c r="K49" s="300">
        <f>+(J50*K50+J51*K51+J52*K52+J53*K53)/J49</f>
        <v>3.6771874999999996</v>
      </c>
    </row>
    <row r="50" spans="1:11" ht="21" customHeight="1">
      <c r="A50" s="204" t="s">
        <v>72</v>
      </c>
      <c r="B50" s="113" t="s">
        <v>43</v>
      </c>
      <c r="C50" s="114" t="s">
        <v>43</v>
      </c>
      <c r="D50" s="133">
        <v>0</v>
      </c>
      <c r="E50" s="162">
        <v>0</v>
      </c>
      <c r="F50" s="133">
        <v>0</v>
      </c>
      <c r="G50" s="162">
        <v>0</v>
      </c>
      <c r="H50" s="133">
        <v>0</v>
      </c>
      <c r="I50" s="162">
        <v>0</v>
      </c>
      <c r="J50" s="250">
        <v>21</v>
      </c>
      <c r="K50" s="251">
        <v>3.71</v>
      </c>
    </row>
    <row r="51" spans="1:11" s="119" customFormat="1" ht="18" customHeight="1">
      <c r="A51" s="166" t="s">
        <v>44</v>
      </c>
      <c r="B51" s="113" t="s">
        <v>43</v>
      </c>
      <c r="C51" s="114" t="s">
        <v>43</v>
      </c>
      <c r="D51" s="133">
        <v>0</v>
      </c>
      <c r="E51" s="162">
        <v>0</v>
      </c>
      <c r="F51" s="116">
        <v>1</v>
      </c>
      <c r="G51" s="164">
        <v>3.62</v>
      </c>
      <c r="H51" s="116">
        <v>6</v>
      </c>
      <c r="I51" s="285">
        <v>3.67</v>
      </c>
      <c r="J51" s="250">
        <v>10</v>
      </c>
      <c r="K51" s="251">
        <v>3.61</v>
      </c>
    </row>
    <row r="52" spans="1:11" s="119" customFormat="1" ht="18" customHeight="1">
      <c r="A52" s="166" t="s">
        <v>45</v>
      </c>
      <c r="B52" s="113" t="s">
        <v>43</v>
      </c>
      <c r="C52" s="114" t="s">
        <v>43</v>
      </c>
      <c r="D52" s="133">
        <v>0</v>
      </c>
      <c r="E52" s="162">
        <v>0</v>
      </c>
      <c r="F52" s="116">
        <v>1</v>
      </c>
      <c r="G52" s="164">
        <v>3.79</v>
      </c>
      <c r="H52" s="116">
        <v>4</v>
      </c>
      <c r="I52" s="285">
        <v>3.76</v>
      </c>
      <c r="J52" s="258">
        <v>1</v>
      </c>
      <c r="K52" s="259">
        <v>3.66</v>
      </c>
    </row>
    <row r="53" spans="1:11" s="119" customFormat="1" ht="18" customHeight="1">
      <c r="A53" s="167" t="s">
        <v>46</v>
      </c>
      <c r="B53" s="121" t="s">
        <v>43</v>
      </c>
      <c r="C53" s="122" t="s">
        <v>43</v>
      </c>
      <c r="D53" s="124">
        <v>2</v>
      </c>
      <c r="E53" s="165">
        <v>3.57</v>
      </c>
      <c r="F53" s="124">
        <v>1</v>
      </c>
      <c r="G53" s="165">
        <v>3.81</v>
      </c>
      <c r="H53" s="124">
        <v>9</v>
      </c>
      <c r="I53" s="287">
        <v>3.73</v>
      </c>
      <c r="J53" s="252">
        <v>0</v>
      </c>
      <c r="K53" s="253">
        <v>0</v>
      </c>
    </row>
    <row r="54" spans="1:11" ht="21" customHeight="1">
      <c r="A54" s="158" t="s">
        <v>66</v>
      </c>
      <c r="B54" s="110" t="s">
        <v>43</v>
      </c>
      <c r="C54" s="150" t="s">
        <v>43</v>
      </c>
      <c r="D54" s="112" t="s">
        <v>43</v>
      </c>
      <c r="E54" s="150" t="s">
        <v>43</v>
      </c>
      <c r="F54" s="201">
        <f>SUM(F55:F57)</f>
        <v>1</v>
      </c>
      <c r="G54" s="152">
        <f>+(F55*G55+F56*G56+F57*G57)/F54</f>
        <v>3.35</v>
      </c>
      <c r="H54" s="201">
        <f>SUM(H55:H57)</f>
        <v>12</v>
      </c>
      <c r="I54" s="284">
        <f>+(H55*I55+H56*I56+H57*I57)/H54</f>
        <v>3.5649999999999999</v>
      </c>
      <c r="J54" s="254">
        <f>SUM(J55:J57)</f>
        <v>17</v>
      </c>
      <c r="K54" s="300">
        <f>+(J55*K55+J56*K56+J57*K57)/J54</f>
        <v>3.5541176470588236</v>
      </c>
    </row>
    <row r="55" spans="1:11" ht="21" customHeight="1">
      <c r="A55" s="203" t="s">
        <v>71</v>
      </c>
      <c r="B55" s="211"/>
      <c r="C55" s="141"/>
      <c r="D55" s="62"/>
      <c r="E55" s="141"/>
      <c r="F55" s="202"/>
      <c r="G55" s="212"/>
      <c r="H55" s="202"/>
      <c r="I55" s="289"/>
      <c r="J55" s="250">
        <v>1</v>
      </c>
      <c r="K55" s="251">
        <v>3.5</v>
      </c>
    </row>
    <row r="56" spans="1:11" s="119" customFormat="1" ht="18" customHeight="1">
      <c r="A56" s="166" t="s">
        <v>55</v>
      </c>
      <c r="B56" s="113" t="s">
        <v>43</v>
      </c>
      <c r="C56" s="114" t="s">
        <v>43</v>
      </c>
      <c r="D56" s="115" t="s">
        <v>43</v>
      </c>
      <c r="E56" s="162" t="s">
        <v>43</v>
      </c>
      <c r="F56" s="116">
        <v>1</v>
      </c>
      <c r="G56" s="164">
        <v>3.35</v>
      </c>
      <c r="H56" s="116">
        <v>6</v>
      </c>
      <c r="I56" s="285">
        <v>3.38</v>
      </c>
      <c r="J56" s="250">
        <v>6</v>
      </c>
      <c r="K56" s="251">
        <v>3.37</v>
      </c>
    </row>
    <row r="57" spans="1:11" s="119" customFormat="1" ht="18" customHeight="1">
      <c r="A57" s="167" t="s">
        <v>56</v>
      </c>
      <c r="B57" s="121" t="s">
        <v>43</v>
      </c>
      <c r="C57" s="122" t="s">
        <v>43</v>
      </c>
      <c r="D57" s="123" t="s">
        <v>43</v>
      </c>
      <c r="E57" s="163" t="s">
        <v>43</v>
      </c>
      <c r="F57" s="133">
        <v>0</v>
      </c>
      <c r="G57" s="162">
        <v>0</v>
      </c>
      <c r="H57" s="124">
        <v>6</v>
      </c>
      <c r="I57" s="287">
        <v>3.75</v>
      </c>
      <c r="J57" s="258">
        <v>10</v>
      </c>
      <c r="K57" s="259">
        <v>3.67</v>
      </c>
    </row>
    <row r="58" spans="1:11" ht="21" customHeight="1">
      <c r="A58" s="160" t="s">
        <v>67</v>
      </c>
      <c r="B58" s="103" t="s">
        <v>43</v>
      </c>
      <c r="C58" s="104" t="s">
        <v>43</v>
      </c>
      <c r="D58" s="131">
        <v>1</v>
      </c>
      <c r="E58" s="153">
        <v>3.8</v>
      </c>
      <c r="F58" s="106">
        <v>1</v>
      </c>
      <c r="G58" s="153">
        <v>3.08</v>
      </c>
      <c r="H58" s="106">
        <v>8</v>
      </c>
      <c r="I58" s="290">
        <v>3.55</v>
      </c>
      <c r="J58" s="260">
        <v>6</v>
      </c>
      <c r="K58" s="261">
        <v>3.15</v>
      </c>
    </row>
    <row r="59" spans="1:11" ht="21" customHeight="1">
      <c r="A59" s="160" t="s">
        <v>68</v>
      </c>
      <c r="B59" s="103" t="s">
        <v>43</v>
      </c>
      <c r="C59" s="104" t="s">
        <v>43</v>
      </c>
      <c r="D59" s="105" t="s">
        <v>43</v>
      </c>
      <c r="E59" s="154" t="s">
        <v>43</v>
      </c>
      <c r="F59" s="106">
        <v>1</v>
      </c>
      <c r="G59" s="153">
        <v>3.82</v>
      </c>
      <c r="H59" s="106">
        <v>2</v>
      </c>
      <c r="I59" s="290">
        <v>3.73</v>
      </c>
      <c r="J59" s="260">
        <v>0</v>
      </c>
      <c r="K59" s="261">
        <v>0</v>
      </c>
    </row>
    <row r="60" spans="1:11" ht="21" customHeight="1">
      <c r="A60" s="161" t="s">
        <v>69</v>
      </c>
      <c r="B60" s="179" t="s">
        <v>43</v>
      </c>
      <c r="C60" s="180" t="s">
        <v>43</v>
      </c>
      <c r="D60" s="181" t="s">
        <v>43</v>
      </c>
      <c r="E60" s="185" t="s">
        <v>43</v>
      </c>
      <c r="F60" s="181" t="s">
        <v>43</v>
      </c>
      <c r="G60" s="185" t="s">
        <v>43</v>
      </c>
      <c r="H60" s="186" t="s">
        <v>43</v>
      </c>
      <c r="I60" s="291" t="s">
        <v>43</v>
      </c>
      <c r="J60" s="255">
        <v>0</v>
      </c>
      <c r="K60" s="256">
        <v>0</v>
      </c>
    </row>
    <row r="61" spans="1:11" ht="24.75" thickBot="1">
      <c r="A61" s="36" t="s">
        <v>26</v>
      </c>
      <c r="B61" s="184">
        <f>SUM(B32,B38,B42,B46,B49,B54,B58,B59,B60)</f>
        <v>0</v>
      </c>
      <c r="C61" s="37" t="s">
        <v>43</v>
      </c>
      <c r="D61" s="1">
        <f>SUM(D32,D38,D42,D46,D49,D54,D58,D59,D60)</f>
        <v>4</v>
      </c>
      <c r="E61" s="143">
        <v>3.49</v>
      </c>
      <c r="F61" s="1">
        <f>SUM(F32,F38,F42,F46,F49,F54,F58,F59,F60)</f>
        <v>21</v>
      </c>
      <c r="G61" s="143">
        <v>3.65</v>
      </c>
      <c r="H61" s="34">
        <f>SUM(H32,H38,H42,H46,H49,H54,H58,H59,H60)</f>
        <v>99</v>
      </c>
      <c r="I61" s="273">
        <v>3.69</v>
      </c>
      <c r="J61" s="228">
        <f>SUM(J32,J38,J42,J46,J49,J54,J58,J59,J60)</f>
        <v>115</v>
      </c>
      <c r="K61" s="262">
        <v>3.59</v>
      </c>
    </row>
    <row r="62" spans="1:11" ht="24" customHeight="1">
      <c r="A62" s="44" t="s">
        <v>27</v>
      </c>
      <c r="B62" s="75"/>
      <c r="C62" s="76"/>
      <c r="D62" s="77"/>
      <c r="E62" s="146"/>
      <c r="F62" s="90"/>
      <c r="G62" s="146"/>
      <c r="H62" s="77"/>
      <c r="I62" s="279"/>
      <c r="J62" s="236"/>
      <c r="K62" s="237"/>
    </row>
    <row r="63" spans="1:11" ht="21" customHeight="1">
      <c r="A63" s="42" t="s">
        <v>29</v>
      </c>
      <c r="B63" s="91" t="s">
        <v>43</v>
      </c>
      <c r="C63" s="92" t="s">
        <v>43</v>
      </c>
      <c r="D63" s="93" t="s">
        <v>43</v>
      </c>
      <c r="E63" s="155" t="s">
        <v>43</v>
      </c>
      <c r="F63" s="93" t="s">
        <v>43</v>
      </c>
      <c r="G63" s="177" t="s">
        <v>43</v>
      </c>
      <c r="H63" s="73">
        <v>4</v>
      </c>
      <c r="I63" s="277">
        <v>3.53</v>
      </c>
      <c r="J63" s="263">
        <v>2</v>
      </c>
      <c r="K63" s="264">
        <v>3.75</v>
      </c>
    </row>
    <row r="64" spans="1:11" ht="24.75" thickBot="1">
      <c r="A64" s="36" t="s">
        <v>28</v>
      </c>
      <c r="B64" s="38" t="s">
        <v>43</v>
      </c>
      <c r="C64" s="49" t="s">
        <v>43</v>
      </c>
      <c r="D64" s="48" t="s">
        <v>43</v>
      </c>
      <c r="E64" s="156" t="s">
        <v>43</v>
      </c>
      <c r="F64" s="48" t="s">
        <v>43</v>
      </c>
      <c r="G64" s="178" t="s">
        <v>43</v>
      </c>
      <c r="H64" s="1">
        <f>SUM(H63)</f>
        <v>4</v>
      </c>
      <c r="I64" s="273">
        <f>+I63</f>
        <v>3.53</v>
      </c>
      <c r="J64" s="228">
        <f>SUM(J63)</f>
        <v>2</v>
      </c>
      <c r="K64" s="262">
        <f>+K63</f>
        <v>3.75</v>
      </c>
    </row>
    <row r="65" spans="1:11" ht="24.75" thickBot="1">
      <c r="A65" s="101" t="s">
        <v>42</v>
      </c>
      <c r="B65" s="198">
        <v>4</v>
      </c>
      <c r="C65" s="23">
        <v>3.45</v>
      </c>
      <c r="D65" s="15">
        <f>SUM(D18,D24,D30,D61,D64)</f>
        <v>16</v>
      </c>
      <c r="E65" s="157">
        <v>3.49</v>
      </c>
      <c r="F65" s="15">
        <f>SUM(F18,F24,F30,F61,F64)</f>
        <v>64</v>
      </c>
      <c r="G65" s="157">
        <v>3.55</v>
      </c>
      <c r="H65" s="15">
        <f>SUM(H18,H24,H30,H61,H64)</f>
        <v>154</v>
      </c>
      <c r="I65" s="292">
        <v>3.65</v>
      </c>
      <c r="J65" s="265">
        <f>SUM(J18,J24,J30,J61,J64)</f>
        <v>165</v>
      </c>
      <c r="K65" s="266">
        <v>3.56</v>
      </c>
    </row>
    <row r="67" spans="1:11">
      <c r="A67" s="102"/>
    </row>
    <row r="68" spans="1:11">
      <c r="A68" s="102"/>
    </row>
  </sheetData>
  <mergeCells count="7">
    <mergeCell ref="A4:A6"/>
    <mergeCell ref="H5:I5"/>
    <mergeCell ref="J5:K5"/>
    <mergeCell ref="B4:K4"/>
    <mergeCell ref="B5:C5"/>
    <mergeCell ref="D5:E5"/>
    <mergeCell ref="F5:G5"/>
  </mergeCells>
  <printOptions horizontalCentered="1"/>
  <pageMargins left="0.5" right="0.15748031496062992" top="0.51181102362204722" bottom="0.31496062992125984" header="0.15748031496062992" footer="0.15748031496062992"/>
  <pageSetup paperSize="9" scale="70" orientation="portrait" r:id="rId1"/>
  <headerFooter>
    <oddFooter>&amp;L&amp;"TH SarabunPSK,Regular"&amp;8&amp;Z&amp;F&amp;R&amp;"TH SarabunPSK,Regular"&amp;16&amp;K00+000&amp;P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K62"/>
  <sheetViews>
    <sheetView view="pageBreakPreview" topLeftCell="A7" zoomScaleNormal="100" zoomScaleSheetLayoutView="100" workbookViewId="0">
      <selection activeCell="O11" sqref="O11"/>
    </sheetView>
  </sheetViews>
  <sheetFormatPr defaultRowHeight="24"/>
  <cols>
    <col min="1" max="1" width="34.875" style="2" customWidth="1"/>
    <col min="2" max="3" width="8" style="29" customWidth="1"/>
    <col min="4" max="4" width="7.625" style="29" customWidth="1"/>
    <col min="5" max="5" width="8" style="29" customWidth="1"/>
    <col min="6" max="6" width="7.625" style="29" customWidth="1"/>
    <col min="7" max="7" width="9" style="29" customWidth="1"/>
    <col min="8" max="8" width="7.625" style="29" customWidth="1"/>
    <col min="9" max="9" width="8.875" style="29" customWidth="1"/>
    <col min="10" max="10" width="7.625" style="29" customWidth="1"/>
    <col min="11" max="11" width="9.125" style="29" customWidth="1"/>
    <col min="12" max="12" width="6.875" customWidth="1"/>
  </cols>
  <sheetData>
    <row r="1" spans="1:11" ht="27.75">
      <c r="A1" s="28" t="s">
        <v>40</v>
      </c>
    </row>
    <row r="2" spans="1:11" ht="27.75" customHeight="1">
      <c r="A2" s="294" t="s">
        <v>73</v>
      </c>
    </row>
    <row r="3" spans="1:11" ht="10.5" customHeight="1" thickBot="1">
      <c r="A3" s="21"/>
    </row>
    <row r="4" spans="1:11" ht="24.75" customHeight="1">
      <c r="A4" s="189" t="s">
        <v>0</v>
      </c>
      <c r="B4" s="194" t="s">
        <v>31</v>
      </c>
      <c r="C4" s="195"/>
      <c r="D4" s="195"/>
      <c r="E4" s="195"/>
      <c r="F4" s="195"/>
      <c r="G4" s="195"/>
      <c r="H4" s="195"/>
      <c r="I4" s="195"/>
      <c r="J4" s="195"/>
      <c r="K4" s="196"/>
    </row>
    <row r="5" spans="1:11" ht="23.25" customHeight="1">
      <c r="A5" s="190"/>
      <c r="B5" s="197" t="s">
        <v>32</v>
      </c>
      <c r="C5" s="193"/>
      <c r="D5" s="192" t="s">
        <v>33</v>
      </c>
      <c r="E5" s="193"/>
      <c r="F5" s="192" t="s">
        <v>34</v>
      </c>
      <c r="G5" s="193"/>
      <c r="H5" s="192" t="s">
        <v>35</v>
      </c>
      <c r="I5" s="193"/>
      <c r="J5" s="215" t="s">
        <v>36</v>
      </c>
      <c r="K5" s="216"/>
    </row>
    <row r="6" spans="1:11" ht="43.5" customHeight="1" thickBot="1">
      <c r="A6" s="191"/>
      <c r="B6" s="30" t="s">
        <v>37</v>
      </c>
      <c r="C6" s="31" t="s">
        <v>38</v>
      </c>
      <c r="D6" s="32" t="s">
        <v>37</v>
      </c>
      <c r="E6" s="33" t="s">
        <v>38</v>
      </c>
      <c r="F6" s="32" t="s">
        <v>37</v>
      </c>
      <c r="G6" s="33" t="s">
        <v>38</v>
      </c>
      <c r="H6" s="32" t="s">
        <v>37</v>
      </c>
      <c r="I6" s="33" t="s">
        <v>38</v>
      </c>
      <c r="J6" s="307" t="s">
        <v>37</v>
      </c>
      <c r="K6" s="308" t="s">
        <v>38</v>
      </c>
    </row>
    <row r="7" spans="1:11" ht="24" customHeight="1">
      <c r="A7" s="27" t="s">
        <v>1</v>
      </c>
      <c r="B7" s="3"/>
      <c r="C7" s="22"/>
      <c r="D7" s="8"/>
      <c r="E7" s="24"/>
      <c r="F7" s="8"/>
      <c r="G7" s="24"/>
      <c r="H7" s="8"/>
      <c r="I7" s="24"/>
      <c r="J7" s="8"/>
      <c r="K7" s="17"/>
    </row>
    <row r="8" spans="1:11" ht="21" customHeight="1">
      <c r="A8" s="19" t="s">
        <v>2</v>
      </c>
      <c r="B8" s="54" t="s">
        <v>43</v>
      </c>
      <c r="C8" s="86" t="s">
        <v>43</v>
      </c>
      <c r="D8" s="56" t="s">
        <v>43</v>
      </c>
      <c r="E8" s="55" t="s">
        <v>43</v>
      </c>
      <c r="F8" s="56" t="s">
        <v>43</v>
      </c>
      <c r="G8" s="55" t="s">
        <v>43</v>
      </c>
      <c r="H8" s="56" t="s">
        <v>43</v>
      </c>
      <c r="I8" s="55" t="s">
        <v>43</v>
      </c>
      <c r="J8" s="56" t="s">
        <v>43</v>
      </c>
      <c r="K8" s="199" t="s">
        <v>43</v>
      </c>
    </row>
    <row r="9" spans="1:11" ht="21" customHeight="1">
      <c r="A9" s="20" t="s">
        <v>3</v>
      </c>
      <c r="B9" s="54" t="s">
        <v>43</v>
      </c>
      <c r="C9" s="55" t="s">
        <v>43</v>
      </c>
      <c r="D9" s="56" t="s">
        <v>43</v>
      </c>
      <c r="E9" s="55" t="s">
        <v>43</v>
      </c>
      <c r="F9" s="56" t="s">
        <v>43</v>
      </c>
      <c r="G9" s="55" t="s">
        <v>43</v>
      </c>
      <c r="H9" s="56" t="s">
        <v>43</v>
      </c>
      <c r="I9" s="55" t="s">
        <v>43</v>
      </c>
      <c r="J9" s="56" t="s">
        <v>43</v>
      </c>
      <c r="K9" s="199" t="s">
        <v>43</v>
      </c>
    </row>
    <row r="10" spans="1:11" ht="21" customHeight="1">
      <c r="A10" s="20" t="s">
        <v>4</v>
      </c>
      <c r="B10" s="54" t="s">
        <v>43</v>
      </c>
      <c r="C10" s="55" t="s">
        <v>43</v>
      </c>
      <c r="D10" s="56" t="s">
        <v>43</v>
      </c>
      <c r="E10" s="55" t="s">
        <v>43</v>
      </c>
      <c r="F10" s="56" t="s">
        <v>43</v>
      </c>
      <c r="G10" s="55" t="s">
        <v>43</v>
      </c>
      <c r="H10" s="56" t="s">
        <v>43</v>
      </c>
      <c r="I10" s="55" t="s">
        <v>43</v>
      </c>
      <c r="J10" s="56" t="s">
        <v>43</v>
      </c>
      <c r="K10" s="199" t="s">
        <v>43</v>
      </c>
    </row>
    <row r="11" spans="1:11" ht="21" customHeight="1">
      <c r="A11" s="20" t="s">
        <v>5</v>
      </c>
      <c r="B11" s="54" t="s">
        <v>43</v>
      </c>
      <c r="C11" s="55" t="s">
        <v>43</v>
      </c>
      <c r="D11" s="56" t="s">
        <v>43</v>
      </c>
      <c r="E11" s="55" t="s">
        <v>43</v>
      </c>
      <c r="F11" s="56" t="s">
        <v>43</v>
      </c>
      <c r="G11" s="55" t="s">
        <v>43</v>
      </c>
      <c r="H11" s="56" t="s">
        <v>43</v>
      </c>
      <c r="I11" s="55" t="s">
        <v>43</v>
      </c>
      <c r="J11" s="56" t="s">
        <v>43</v>
      </c>
      <c r="K11" s="199" t="s">
        <v>43</v>
      </c>
    </row>
    <row r="12" spans="1:11" ht="21" customHeight="1">
      <c r="A12" s="20" t="s">
        <v>6</v>
      </c>
      <c r="B12" s="54" t="s">
        <v>43</v>
      </c>
      <c r="C12" s="55" t="s">
        <v>43</v>
      </c>
      <c r="D12" s="56" t="s">
        <v>43</v>
      </c>
      <c r="E12" s="55" t="s">
        <v>43</v>
      </c>
      <c r="F12" s="56" t="s">
        <v>43</v>
      </c>
      <c r="G12" s="55" t="s">
        <v>43</v>
      </c>
      <c r="H12" s="56" t="s">
        <v>43</v>
      </c>
      <c r="I12" s="55" t="s">
        <v>43</v>
      </c>
      <c r="J12" s="56" t="s">
        <v>43</v>
      </c>
      <c r="K12" s="199" t="s">
        <v>43</v>
      </c>
    </row>
    <row r="13" spans="1:11" ht="21" customHeight="1">
      <c r="A13" s="20" t="s">
        <v>7</v>
      </c>
      <c r="B13" s="54" t="s">
        <v>43</v>
      </c>
      <c r="C13" s="55" t="s">
        <v>43</v>
      </c>
      <c r="D13" s="56" t="s">
        <v>43</v>
      </c>
      <c r="E13" s="55" t="s">
        <v>43</v>
      </c>
      <c r="F13" s="56" t="s">
        <v>43</v>
      </c>
      <c r="G13" s="55" t="s">
        <v>43</v>
      </c>
      <c r="H13" s="56" t="s">
        <v>43</v>
      </c>
      <c r="I13" s="55" t="s">
        <v>43</v>
      </c>
      <c r="J13" s="56" t="s">
        <v>43</v>
      </c>
      <c r="K13" s="199" t="s">
        <v>43</v>
      </c>
    </row>
    <row r="14" spans="1:11" ht="21" customHeight="1">
      <c r="A14" s="20" t="s">
        <v>8</v>
      </c>
      <c r="B14" s="54" t="s">
        <v>43</v>
      </c>
      <c r="C14" s="55" t="s">
        <v>43</v>
      </c>
      <c r="D14" s="56" t="s">
        <v>43</v>
      </c>
      <c r="E14" s="55" t="s">
        <v>43</v>
      </c>
      <c r="F14" s="56" t="s">
        <v>43</v>
      </c>
      <c r="G14" s="55" t="s">
        <v>43</v>
      </c>
      <c r="H14" s="56" t="s">
        <v>43</v>
      </c>
      <c r="I14" s="55" t="s">
        <v>43</v>
      </c>
      <c r="J14" s="56" t="s">
        <v>43</v>
      </c>
      <c r="K14" s="199" t="s">
        <v>43</v>
      </c>
    </row>
    <row r="15" spans="1:11" ht="21" customHeight="1">
      <c r="A15" s="20" t="s">
        <v>9</v>
      </c>
      <c r="B15" s="54" t="s">
        <v>43</v>
      </c>
      <c r="C15" s="55" t="s">
        <v>43</v>
      </c>
      <c r="D15" s="56" t="s">
        <v>43</v>
      </c>
      <c r="E15" s="55" t="s">
        <v>43</v>
      </c>
      <c r="F15" s="56" t="s">
        <v>43</v>
      </c>
      <c r="G15" s="55" t="s">
        <v>43</v>
      </c>
      <c r="H15" s="56" t="s">
        <v>43</v>
      </c>
      <c r="I15" s="55" t="s">
        <v>43</v>
      </c>
      <c r="J15" s="56" t="s">
        <v>43</v>
      </c>
      <c r="K15" s="199" t="s">
        <v>43</v>
      </c>
    </row>
    <row r="16" spans="1:11" ht="21" customHeight="1">
      <c r="A16" s="20" t="s">
        <v>10</v>
      </c>
      <c r="B16" s="54" t="s">
        <v>43</v>
      </c>
      <c r="C16" s="55" t="s">
        <v>43</v>
      </c>
      <c r="D16" s="56" t="s">
        <v>43</v>
      </c>
      <c r="E16" s="55" t="s">
        <v>43</v>
      </c>
      <c r="F16" s="56" t="s">
        <v>43</v>
      </c>
      <c r="G16" s="55" t="s">
        <v>43</v>
      </c>
      <c r="H16" s="56" t="s">
        <v>43</v>
      </c>
      <c r="I16" s="55" t="s">
        <v>43</v>
      </c>
      <c r="J16" s="56" t="s">
        <v>43</v>
      </c>
      <c r="K16" s="199" t="s">
        <v>43</v>
      </c>
    </row>
    <row r="17" spans="1:11" ht="21" customHeight="1">
      <c r="A17" s="14" t="s">
        <v>11</v>
      </c>
      <c r="B17" s="54" t="s">
        <v>43</v>
      </c>
      <c r="C17" s="55" t="s">
        <v>43</v>
      </c>
      <c r="D17" s="56" t="s">
        <v>43</v>
      </c>
      <c r="E17" s="55" t="s">
        <v>43</v>
      </c>
      <c r="F17" s="56" t="s">
        <v>43</v>
      </c>
      <c r="G17" s="55" t="s">
        <v>43</v>
      </c>
      <c r="H17" s="56" t="s">
        <v>43</v>
      </c>
      <c r="I17" s="55" t="s">
        <v>43</v>
      </c>
      <c r="J17" s="56" t="s">
        <v>43</v>
      </c>
      <c r="K17" s="199" t="s">
        <v>43</v>
      </c>
    </row>
    <row r="18" spans="1:11" ht="24.75" thickBot="1">
      <c r="A18" s="36" t="s">
        <v>12</v>
      </c>
      <c r="B18" s="299" t="s">
        <v>43</v>
      </c>
      <c r="C18" s="45" t="s">
        <v>43</v>
      </c>
      <c r="D18" s="48" t="s">
        <v>43</v>
      </c>
      <c r="E18" s="49" t="s">
        <v>43</v>
      </c>
      <c r="F18" s="48" t="s">
        <v>43</v>
      </c>
      <c r="G18" s="49" t="s">
        <v>43</v>
      </c>
      <c r="H18" s="48" t="s">
        <v>43</v>
      </c>
      <c r="I18" s="37" t="s">
        <v>43</v>
      </c>
      <c r="J18" s="306" t="s">
        <v>43</v>
      </c>
      <c r="K18" s="309" t="s">
        <v>43</v>
      </c>
    </row>
    <row r="19" spans="1:11" ht="24" customHeight="1">
      <c r="A19" s="39" t="s">
        <v>13</v>
      </c>
      <c r="B19" s="75"/>
      <c r="C19" s="78"/>
      <c r="D19" s="90"/>
      <c r="E19" s="78"/>
      <c r="F19" s="95"/>
      <c r="G19" s="78"/>
      <c r="H19" s="95"/>
      <c r="I19" s="78"/>
      <c r="J19" s="95"/>
      <c r="K19" s="79"/>
    </row>
    <row r="20" spans="1:11" ht="21" customHeight="1">
      <c r="A20" s="40" t="s">
        <v>14</v>
      </c>
      <c r="B20" s="54" t="s">
        <v>43</v>
      </c>
      <c r="C20" s="57" t="s">
        <v>43</v>
      </c>
      <c r="D20" s="56" t="s">
        <v>43</v>
      </c>
      <c r="E20" s="57" t="s">
        <v>43</v>
      </c>
      <c r="F20" s="56" t="s">
        <v>43</v>
      </c>
      <c r="G20" s="57" t="s">
        <v>43</v>
      </c>
      <c r="H20" s="56" t="s">
        <v>43</v>
      </c>
      <c r="I20" s="57" t="s">
        <v>43</v>
      </c>
      <c r="J20" s="56" t="s">
        <v>43</v>
      </c>
      <c r="K20" s="302" t="s">
        <v>43</v>
      </c>
    </row>
    <row r="21" spans="1:11" ht="21" customHeight="1">
      <c r="A21" s="41" t="s">
        <v>15</v>
      </c>
      <c r="B21" s="54" t="s">
        <v>43</v>
      </c>
      <c r="C21" s="55" t="s">
        <v>43</v>
      </c>
      <c r="D21" s="56" t="s">
        <v>43</v>
      </c>
      <c r="E21" s="55" t="s">
        <v>43</v>
      </c>
      <c r="F21" s="56" t="s">
        <v>43</v>
      </c>
      <c r="G21" s="55" t="s">
        <v>43</v>
      </c>
      <c r="H21" s="56" t="s">
        <v>43</v>
      </c>
      <c r="I21" s="55" t="s">
        <v>43</v>
      </c>
      <c r="J21" s="56" t="s">
        <v>43</v>
      </c>
      <c r="K21" s="199" t="s">
        <v>43</v>
      </c>
    </row>
    <row r="22" spans="1:11" ht="21" customHeight="1">
      <c r="A22" s="42" t="s">
        <v>16</v>
      </c>
      <c r="B22" s="54" t="s">
        <v>43</v>
      </c>
      <c r="C22" s="55" t="s">
        <v>43</v>
      </c>
      <c r="D22" s="56" t="s">
        <v>43</v>
      </c>
      <c r="E22" s="55" t="s">
        <v>43</v>
      </c>
      <c r="F22" s="56" t="s">
        <v>43</v>
      </c>
      <c r="G22" s="55" t="s">
        <v>43</v>
      </c>
      <c r="H22" s="56" t="s">
        <v>43</v>
      </c>
      <c r="I22" s="55" t="s">
        <v>43</v>
      </c>
      <c r="J22" s="56" t="s">
        <v>43</v>
      </c>
      <c r="K22" s="199" t="s">
        <v>43</v>
      </c>
    </row>
    <row r="23" spans="1:11" ht="21" customHeight="1">
      <c r="A23" s="43" t="s">
        <v>17</v>
      </c>
      <c r="B23" s="54" t="s">
        <v>43</v>
      </c>
      <c r="C23" s="96" t="s">
        <v>43</v>
      </c>
      <c r="D23" s="56" t="s">
        <v>43</v>
      </c>
      <c r="E23" s="55" t="s">
        <v>43</v>
      </c>
      <c r="F23" s="56" t="s">
        <v>43</v>
      </c>
      <c r="G23" s="55" t="s">
        <v>43</v>
      </c>
      <c r="H23" s="56" t="s">
        <v>43</v>
      </c>
      <c r="I23" s="55" t="s">
        <v>43</v>
      </c>
      <c r="J23" s="56" t="s">
        <v>43</v>
      </c>
      <c r="K23" s="199" t="s">
        <v>43</v>
      </c>
    </row>
    <row r="24" spans="1:11" ht="24.75" thickBot="1">
      <c r="A24" s="36" t="s">
        <v>18</v>
      </c>
      <c r="B24" s="299" t="s">
        <v>43</v>
      </c>
      <c r="C24" s="45" t="s">
        <v>43</v>
      </c>
      <c r="D24" s="48" t="s">
        <v>43</v>
      </c>
      <c r="E24" s="49" t="s">
        <v>43</v>
      </c>
      <c r="F24" s="48" t="s">
        <v>43</v>
      </c>
      <c r="G24" s="49" t="s">
        <v>43</v>
      </c>
      <c r="H24" s="48" t="s">
        <v>43</v>
      </c>
      <c r="I24" s="37" t="s">
        <v>43</v>
      </c>
      <c r="J24" s="306" t="s">
        <v>43</v>
      </c>
      <c r="K24" s="309" t="s">
        <v>43</v>
      </c>
    </row>
    <row r="25" spans="1:11" ht="24" customHeight="1">
      <c r="A25" s="44" t="s">
        <v>19</v>
      </c>
      <c r="B25" s="75"/>
      <c r="C25" s="78"/>
      <c r="D25" s="90"/>
      <c r="E25" s="78"/>
      <c r="F25" s="77"/>
      <c r="G25" s="78"/>
      <c r="H25" s="77"/>
      <c r="I25" s="78"/>
      <c r="J25" s="77"/>
      <c r="K25" s="79"/>
    </row>
    <row r="26" spans="1:11" ht="20.100000000000001" customHeight="1">
      <c r="A26" s="46" t="s">
        <v>20</v>
      </c>
      <c r="B26" s="54" t="s">
        <v>43</v>
      </c>
      <c r="C26" s="57" t="s">
        <v>43</v>
      </c>
      <c r="D26" s="56" t="s">
        <v>43</v>
      </c>
      <c r="E26" s="57" t="s">
        <v>43</v>
      </c>
      <c r="F26" s="56" t="s">
        <v>43</v>
      </c>
      <c r="G26" s="57" t="s">
        <v>43</v>
      </c>
      <c r="H26" s="56" t="s">
        <v>43</v>
      </c>
      <c r="I26" s="57" t="s">
        <v>43</v>
      </c>
      <c r="J26" s="56" t="s">
        <v>43</v>
      </c>
      <c r="K26" s="302" t="s">
        <v>43</v>
      </c>
    </row>
    <row r="27" spans="1:11" ht="20.100000000000001" customHeight="1">
      <c r="A27" s="41" t="s">
        <v>21</v>
      </c>
      <c r="B27" s="54" t="s">
        <v>43</v>
      </c>
      <c r="C27" s="55" t="s">
        <v>43</v>
      </c>
      <c r="D27" s="56" t="s">
        <v>43</v>
      </c>
      <c r="E27" s="55" t="s">
        <v>43</v>
      </c>
      <c r="F27" s="56" t="s">
        <v>43</v>
      </c>
      <c r="G27" s="55" t="s">
        <v>43</v>
      </c>
      <c r="H27" s="56" t="s">
        <v>43</v>
      </c>
      <c r="I27" s="55" t="s">
        <v>43</v>
      </c>
      <c r="J27" s="56" t="s">
        <v>43</v>
      </c>
      <c r="K27" s="199" t="s">
        <v>43</v>
      </c>
    </row>
    <row r="28" spans="1:11" ht="20.100000000000001" customHeight="1">
      <c r="A28" s="42" t="s">
        <v>22</v>
      </c>
      <c r="B28" s="54" t="s">
        <v>43</v>
      </c>
      <c r="C28" s="55" t="s">
        <v>43</v>
      </c>
      <c r="D28" s="56" t="s">
        <v>43</v>
      </c>
      <c r="E28" s="55" t="s">
        <v>43</v>
      </c>
      <c r="F28" s="56" t="s">
        <v>43</v>
      </c>
      <c r="G28" s="55" t="s">
        <v>43</v>
      </c>
      <c r="H28" s="56" t="s">
        <v>43</v>
      </c>
      <c r="I28" s="55" t="s">
        <v>43</v>
      </c>
      <c r="J28" s="56" t="s">
        <v>43</v>
      </c>
      <c r="K28" s="199" t="s">
        <v>43</v>
      </c>
    </row>
    <row r="29" spans="1:11" ht="20.100000000000001" customHeight="1">
      <c r="A29" s="43" t="s">
        <v>23</v>
      </c>
      <c r="B29" s="54" t="s">
        <v>43</v>
      </c>
      <c r="C29" s="96" t="s">
        <v>43</v>
      </c>
      <c r="D29" s="56" t="s">
        <v>43</v>
      </c>
      <c r="E29" s="96" t="s">
        <v>43</v>
      </c>
      <c r="F29" s="56" t="s">
        <v>43</v>
      </c>
      <c r="G29" s="96" t="s">
        <v>43</v>
      </c>
      <c r="H29" s="56" t="s">
        <v>43</v>
      </c>
      <c r="I29" s="96" t="s">
        <v>43</v>
      </c>
      <c r="J29" s="56" t="s">
        <v>43</v>
      </c>
      <c r="K29" s="303" t="s">
        <v>43</v>
      </c>
    </row>
    <row r="30" spans="1:11" ht="24.75" thickBot="1">
      <c r="A30" s="47" t="s">
        <v>24</v>
      </c>
      <c r="B30" s="299" t="s">
        <v>43</v>
      </c>
      <c r="C30" s="45" t="s">
        <v>43</v>
      </c>
      <c r="D30" s="48" t="s">
        <v>43</v>
      </c>
      <c r="E30" s="49" t="s">
        <v>43</v>
      </c>
      <c r="F30" s="48" t="s">
        <v>43</v>
      </c>
      <c r="G30" s="49" t="s">
        <v>43</v>
      </c>
      <c r="H30" s="48" t="s">
        <v>43</v>
      </c>
      <c r="I30" s="37" t="s">
        <v>43</v>
      </c>
      <c r="J30" s="306" t="s">
        <v>43</v>
      </c>
      <c r="K30" s="309" t="s">
        <v>43</v>
      </c>
    </row>
    <row r="31" spans="1:11" ht="24" customHeight="1">
      <c r="A31" s="27" t="s">
        <v>25</v>
      </c>
      <c r="B31" s="81"/>
      <c r="C31" s="82"/>
      <c r="D31" s="83"/>
      <c r="E31" s="84"/>
      <c r="F31" s="83"/>
      <c r="G31" s="84"/>
      <c r="H31" s="83"/>
      <c r="I31" s="84"/>
      <c r="J31" s="83"/>
      <c r="K31" s="85"/>
    </row>
    <row r="32" spans="1:11" ht="21" customHeight="1">
      <c r="A32" s="109" t="s">
        <v>59</v>
      </c>
      <c r="B32" s="110" t="s">
        <v>43</v>
      </c>
      <c r="C32" s="111" t="s">
        <v>43</v>
      </c>
      <c r="D32" s="112" t="s">
        <v>43</v>
      </c>
      <c r="E32" s="150" t="s">
        <v>43</v>
      </c>
      <c r="F32" s="87" t="s">
        <v>43</v>
      </c>
      <c r="G32" s="99" t="s">
        <v>43</v>
      </c>
      <c r="H32" s="87" t="s">
        <v>43</v>
      </c>
      <c r="I32" s="99" t="s">
        <v>43</v>
      </c>
      <c r="J32" s="87" t="s">
        <v>43</v>
      </c>
      <c r="K32" s="200" t="s">
        <v>43</v>
      </c>
    </row>
    <row r="33" spans="1:11" ht="18" customHeight="1">
      <c r="A33" s="168" t="s">
        <v>54</v>
      </c>
      <c r="B33" s="113" t="s">
        <v>43</v>
      </c>
      <c r="C33" s="114" t="s">
        <v>43</v>
      </c>
      <c r="D33" s="115" t="s">
        <v>43</v>
      </c>
      <c r="E33" s="162" t="s">
        <v>43</v>
      </c>
      <c r="F33" s="133" t="s">
        <v>43</v>
      </c>
      <c r="G33" s="134" t="s">
        <v>43</v>
      </c>
      <c r="H33" s="116" t="s">
        <v>43</v>
      </c>
      <c r="I33" s="117" t="s">
        <v>43</v>
      </c>
      <c r="J33" s="116" t="s">
        <v>43</v>
      </c>
      <c r="K33" s="118" t="s">
        <v>43</v>
      </c>
    </row>
    <row r="34" spans="1:11" ht="18" customHeight="1">
      <c r="A34" s="168" t="s">
        <v>52</v>
      </c>
      <c r="B34" s="113" t="s">
        <v>43</v>
      </c>
      <c r="C34" s="114" t="s">
        <v>43</v>
      </c>
      <c r="D34" s="115" t="s">
        <v>43</v>
      </c>
      <c r="E34" s="162" t="s">
        <v>43</v>
      </c>
      <c r="F34" s="116" t="s">
        <v>43</v>
      </c>
      <c r="G34" s="120" t="s">
        <v>43</v>
      </c>
      <c r="H34" s="116" t="s">
        <v>43</v>
      </c>
      <c r="I34" s="117" t="s">
        <v>43</v>
      </c>
      <c r="J34" s="116" t="s">
        <v>43</v>
      </c>
      <c r="K34" s="118" t="s">
        <v>43</v>
      </c>
    </row>
    <row r="35" spans="1:11" ht="18" customHeight="1">
      <c r="A35" s="169" t="s">
        <v>53</v>
      </c>
      <c r="B35" s="113" t="s">
        <v>43</v>
      </c>
      <c r="C35" s="114" t="s">
        <v>43</v>
      </c>
      <c r="D35" s="115" t="s">
        <v>43</v>
      </c>
      <c r="E35" s="162" t="s">
        <v>43</v>
      </c>
      <c r="F35" s="116" t="s">
        <v>43</v>
      </c>
      <c r="G35" s="120" t="s">
        <v>43</v>
      </c>
      <c r="H35" s="116" t="s">
        <v>43</v>
      </c>
      <c r="I35" s="117" t="s">
        <v>43</v>
      </c>
      <c r="J35" s="116" t="s">
        <v>43</v>
      </c>
      <c r="K35" s="118" t="s">
        <v>43</v>
      </c>
    </row>
    <row r="36" spans="1:11" ht="18" customHeight="1">
      <c r="A36" s="168" t="s">
        <v>57</v>
      </c>
      <c r="B36" s="113" t="s">
        <v>43</v>
      </c>
      <c r="C36" s="114" t="s">
        <v>43</v>
      </c>
      <c r="D36" s="115" t="s">
        <v>43</v>
      </c>
      <c r="E36" s="162" t="s">
        <v>43</v>
      </c>
      <c r="F36" s="116" t="s">
        <v>43</v>
      </c>
      <c r="G36" s="120" t="s">
        <v>43</v>
      </c>
      <c r="H36" s="116" t="s">
        <v>43</v>
      </c>
      <c r="I36" s="117" t="s">
        <v>43</v>
      </c>
      <c r="J36" s="116" t="s">
        <v>43</v>
      </c>
      <c r="K36" s="118" t="s">
        <v>43</v>
      </c>
    </row>
    <row r="37" spans="1:11" ht="18" customHeight="1">
      <c r="A37" s="170" t="s">
        <v>58</v>
      </c>
      <c r="B37" s="121" t="s">
        <v>43</v>
      </c>
      <c r="C37" s="122" t="s">
        <v>43</v>
      </c>
      <c r="D37" s="123" t="s">
        <v>43</v>
      </c>
      <c r="E37" s="163" t="s">
        <v>43</v>
      </c>
      <c r="F37" s="124" t="s">
        <v>43</v>
      </c>
      <c r="G37" s="125" t="s">
        <v>43</v>
      </c>
      <c r="H37" s="124" t="s">
        <v>43</v>
      </c>
      <c r="I37" s="126" t="s">
        <v>43</v>
      </c>
      <c r="J37" s="124" t="s">
        <v>43</v>
      </c>
      <c r="K37" s="127" t="s">
        <v>43</v>
      </c>
    </row>
    <row r="38" spans="1:11" ht="21" customHeight="1">
      <c r="A38" s="158" t="s">
        <v>60</v>
      </c>
      <c r="B38" s="50" t="s">
        <v>43</v>
      </c>
      <c r="C38" s="86" t="s">
        <v>43</v>
      </c>
      <c r="D38" s="53" t="s">
        <v>43</v>
      </c>
      <c r="E38" s="151" t="s">
        <v>43</v>
      </c>
      <c r="F38" s="87" t="s">
        <v>43</v>
      </c>
      <c r="G38" s="99" t="s">
        <v>43</v>
      </c>
      <c r="H38" s="87" t="s">
        <v>43</v>
      </c>
      <c r="I38" s="99" t="s">
        <v>43</v>
      </c>
      <c r="J38" s="87" t="s">
        <v>43</v>
      </c>
      <c r="K38" s="200" t="s">
        <v>43</v>
      </c>
    </row>
    <row r="39" spans="1:11" ht="18" customHeight="1">
      <c r="A39" s="166" t="s">
        <v>62</v>
      </c>
      <c r="B39" s="113" t="s">
        <v>43</v>
      </c>
      <c r="C39" s="114" t="s">
        <v>43</v>
      </c>
      <c r="D39" s="115" t="s">
        <v>43</v>
      </c>
      <c r="E39" s="162" t="s">
        <v>43</v>
      </c>
      <c r="F39" s="116" t="s">
        <v>43</v>
      </c>
      <c r="G39" s="120" t="s">
        <v>43</v>
      </c>
      <c r="H39" s="116" t="s">
        <v>43</v>
      </c>
      <c r="I39" s="117" t="s">
        <v>43</v>
      </c>
      <c r="J39" s="116" t="s">
        <v>43</v>
      </c>
      <c r="K39" s="118" t="s">
        <v>43</v>
      </c>
    </row>
    <row r="40" spans="1:11" ht="18" customHeight="1">
      <c r="A40" s="167" t="s">
        <v>61</v>
      </c>
      <c r="B40" s="121" t="s">
        <v>43</v>
      </c>
      <c r="C40" s="122" t="s">
        <v>43</v>
      </c>
      <c r="D40" s="129" t="s">
        <v>43</v>
      </c>
      <c r="E40" s="163" t="s">
        <v>43</v>
      </c>
      <c r="F40" s="124" t="s">
        <v>43</v>
      </c>
      <c r="G40" s="125" t="s">
        <v>43</v>
      </c>
      <c r="H40" s="130" t="s">
        <v>43</v>
      </c>
      <c r="I40" s="125" t="s">
        <v>43</v>
      </c>
      <c r="J40" s="130" t="s">
        <v>43</v>
      </c>
      <c r="K40" s="310" t="s">
        <v>43</v>
      </c>
    </row>
    <row r="41" spans="1:11" ht="21" customHeight="1">
      <c r="A41" s="158" t="s">
        <v>63</v>
      </c>
      <c r="B41" s="50" t="s">
        <v>43</v>
      </c>
      <c r="C41" s="86" t="s">
        <v>43</v>
      </c>
      <c r="D41" s="87" t="s">
        <v>43</v>
      </c>
      <c r="E41" s="152" t="s">
        <v>43</v>
      </c>
      <c r="F41" s="87" t="s">
        <v>43</v>
      </c>
      <c r="G41" s="99" t="s">
        <v>43</v>
      </c>
      <c r="H41" s="87" t="s">
        <v>43</v>
      </c>
      <c r="I41" s="99" t="s">
        <v>43</v>
      </c>
      <c r="J41" s="87" t="s">
        <v>43</v>
      </c>
      <c r="K41" s="200" t="s">
        <v>43</v>
      </c>
    </row>
    <row r="42" spans="1:11" ht="18" customHeight="1">
      <c r="A42" s="166" t="s">
        <v>49</v>
      </c>
      <c r="B42" s="113" t="s">
        <v>43</v>
      </c>
      <c r="C42" s="114" t="s">
        <v>43</v>
      </c>
      <c r="D42" s="128" t="s">
        <v>43</v>
      </c>
      <c r="E42" s="164" t="s">
        <v>43</v>
      </c>
      <c r="F42" s="116" t="s">
        <v>43</v>
      </c>
      <c r="G42" s="120" t="s">
        <v>43</v>
      </c>
      <c r="H42" s="133" t="s">
        <v>43</v>
      </c>
      <c r="I42" s="134" t="s">
        <v>43</v>
      </c>
      <c r="J42" s="133" t="s">
        <v>43</v>
      </c>
      <c r="K42" s="311" t="s">
        <v>43</v>
      </c>
    </row>
    <row r="43" spans="1:11" ht="18" customHeight="1">
      <c r="A43" s="166" t="s">
        <v>50</v>
      </c>
      <c r="B43" s="113" t="s">
        <v>43</v>
      </c>
      <c r="C43" s="114" t="s">
        <v>43</v>
      </c>
      <c r="D43" s="128" t="s">
        <v>43</v>
      </c>
      <c r="E43" s="164" t="s">
        <v>43</v>
      </c>
      <c r="F43" s="116" t="s">
        <v>43</v>
      </c>
      <c r="G43" s="120" t="s">
        <v>43</v>
      </c>
      <c r="H43" s="133" t="s">
        <v>43</v>
      </c>
      <c r="I43" s="134" t="s">
        <v>43</v>
      </c>
      <c r="J43" s="133" t="s">
        <v>43</v>
      </c>
      <c r="K43" s="311" t="s">
        <v>43</v>
      </c>
    </row>
    <row r="44" spans="1:11" ht="18" customHeight="1">
      <c r="A44" s="167" t="s">
        <v>51</v>
      </c>
      <c r="B44" s="121" t="s">
        <v>43</v>
      </c>
      <c r="C44" s="122" t="s">
        <v>43</v>
      </c>
      <c r="D44" s="133" t="s">
        <v>43</v>
      </c>
      <c r="E44" s="162" t="s">
        <v>43</v>
      </c>
      <c r="F44" s="133" t="s">
        <v>43</v>
      </c>
      <c r="G44" s="134" t="s">
        <v>43</v>
      </c>
      <c r="H44" s="124" t="s">
        <v>43</v>
      </c>
      <c r="I44" s="126" t="s">
        <v>43</v>
      </c>
      <c r="J44" s="124" t="s">
        <v>43</v>
      </c>
      <c r="K44" s="127" t="s">
        <v>43</v>
      </c>
    </row>
    <row r="45" spans="1:11" ht="21" customHeight="1">
      <c r="A45" s="158" t="s">
        <v>64</v>
      </c>
      <c r="B45" s="50" t="s">
        <v>43</v>
      </c>
      <c r="C45" s="151" t="s">
        <v>43</v>
      </c>
      <c r="D45" s="53" t="s">
        <v>43</v>
      </c>
      <c r="E45" s="151" t="s">
        <v>43</v>
      </c>
      <c r="F45" s="87" t="s">
        <v>43</v>
      </c>
      <c r="G45" s="99" t="s">
        <v>43</v>
      </c>
      <c r="H45" s="87" t="s">
        <v>43</v>
      </c>
      <c r="I45" s="99" t="s">
        <v>43</v>
      </c>
      <c r="J45" s="87" t="s">
        <v>43</v>
      </c>
      <c r="K45" s="200" t="s">
        <v>43</v>
      </c>
    </row>
    <row r="46" spans="1:11" ht="18" customHeight="1">
      <c r="A46" s="166" t="s">
        <v>47</v>
      </c>
      <c r="B46" s="113" t="s">
        <v>43</v>
      </c>
      <c r="C46" s="114" t="s">
        <v>43</v>
      </c>
      <c r="D46" s="115" t="s">
        <v>43</v>
      </c>
      <c r="E46" s="162" t="s">
        <v>43</v>
      </c>
      <c r="F46" s="116" t="s">
        <v>43</v>
      </c>
      <c r="G46" s="120" t="s">
        <v>43</v>
      </c>
      <c r="H46" s="116" t="s">
        <v>43</v>
      </c>
      <c r="I46" s="117" t="s">
        <v>43</v>
      </c>
      <c r="J46" s="116" t="s">
        <v>43</v>
      </c>
      <c r="K46" s="118" t="s">
        <v>43</v>
      </c>
    </row>
    <row r="47" spans="1:11" ht="18" customHeight="1">
      <c r="A47" s="167" t="s">
        <v>48</v>
      </c>
      <c r="B47" s="121" t="s">
        <v>43</v>
      </c>
      <c r="C47" s="122" t="s">
        <v>43</v>
      </c>
      <c r="D47" s="123" t="s">
        <v>43</v>
      </c>
      <c r="E47" s="163" t="s">
        <v>43</v>
      </c>
      <c r="F47" s="133" t="s">
        <v>43</v>
      </c>
      <c r="G47" s="134" t="s">
        <v>43</v>
      </c>
      <c r="H47" s="124" t="s">
        <v>43</v>
      </c>
      <c r="I47" s="126" t="s">
        <v>43</v>
      </c>
      <c r="J47" s="124" t="s">
        <v>43</v>
      </c>
      <c r="K47" s="127" t="s">
        <v>43</v>
      </c>
    </row>
    <row r="48" spans="1:11" ht="21" customHeight="1">
      <c r="A48" s="159" t="s">
        <v>65</v>
      </c>
      <c r="B48" s="50" t="s">
        <v>43</v>
      </c>
      <c r="C48" s="86" t="s">
        <v>43</v>
      </c>
      <c r="D48" s="87" t="s">
        <v>43</v>
      </c>
      <c r="E48" s="152" t="s">
        <v>43</v>
      </c>
      <c r="F48" s="87" t="s">
        <v>43</v>
      </c>
      <c r="G48" s="99" t="s">
        <v>43</v>
      </c>
      <c r="H48" s="87" t="s">
        <v>43</v>
      </c>
      <c r="I48" s="99" t="s">
        <v>43</v>
      </c>
      <c r="J48" s="87" t="s">
        <v>43</v>
      </c>
      <c r="K48" s="200" t="s">
        <v>43</v>
      </c>
    </row>
    <row r="49" spans="1:11" ht="18" customHeight="1">
      <c r="A49" s="166" t="s">
        <v>44</v>
      </c>
      <c r="B49" s="113" t="s">
        <v>43</v>
      </c>
      <c r="C49" s="114" t="s">
        <v>43</v>
      </c>
      <c r="D49" s="133" t="s">
        <v>43</v>
      </c>
      <c r="E49" s="162" t="s">
        <v>43</v>
      </c>
      <c r="F49" s="116" t="s">
        <v>43</v>
      </c>
      <c r="G49" s="120" t="s">
        <v>43</v>
      </c>
      <c r="H49" s="116" t="s">
        <v>43</v>
      </c>
      <c r="I49" s="117" t="s">
        <v>43</v>
      </c>
      <c r="J49" s="116" t="s">
        <v>43</v>
      </c>
      <c r="K49" s="118" t="s">
        <v>43</v>
      </c>
    </row>
    <row r="50" spans="1:11" ht="18" customHeight="1">
      <c r="A50" s="166" t="s">
        <v>45</v>
      </c>
      <c r="B50" s="113" t="s">
        <v>43</v>
      </c>
      <c r="C50" s="114" t="s">
        <v>43</v>
      </c>
      <c r="D50" s="133" t="s">
        <v>43</v>
      </c>
      <c r="E50" s="162" t="s">
        <v>43</v>
      </c>
      <c r="F50" s="116" t="s">
        <v>43</v>
      </c>
      <c r="G50" s="120" t="s">
        <v>43</v>
      </c>
      <c r="H50" s="116" t="s">
        <v>43</v>
      </c>
      <c r="I50" s="117" t="s">
        <v>43</v>
      </c>
      <c r="J50" s="116" t="s">
        <v>43</v>
      </c>
      <c r="K50" s="118" t="s">
        <v>43</v>
      </c>
    </row>
    <row r="51" spans="1:11" ht="18" customHeight="1">
      <c r="A51" s="167" t="s">
        <v>46</v>
      </c>
      <c r="B51" s="121" t="s">
        <v>43</v>
      </c>
      <c r="C51" s="122" t="s">
        <v>43</v>
      </c>
      <c r="D51" s="124" t="s">
        <v>43</v>
      </c>
      <c r="E51" s="165" t="s">
        <v>43</v>
      </c>
      <c r="F51" s="124" t="s">
        <v>43</v>
      </c>
      <c r="G51" s="125" t="s">
        <v>43</v>
      </c>
      <c r="H51" s="124" t="s">
        <v>43</v>
      </c>
      <c r="I51" s="126" t="s">
        <v>43</v>
      </c>
      <c r="J51" s="124" t="s">
        <v>43</v>
      </c>
      <c r="K51" s="127" t="s">
        <v>43</v>
      </c>
    </row>
    <row r="52" spans="1:11" ht="21" customHeight="1">
      <c r="A52" s="158" t="s">
        <v>66</v>
      </c>
      <c r="B52" s="50" t="s">
        <v>43</v>
      </c>
      <c r="C52" s="151" t="s">
        <v>43</v>
      </c>
      <c r="D52" s="53" t="s">
        <v>43</v>
      </c>
      <c r="E52" s="151" t="s">
        <v>43</v>
      </c>
      <c r="F52" s="87" t="s">
        <v>43</v>
      </c>
      <c r="G52" s="99" t="s">
        <v>43</v>
      </c>
      <c r="H52" s="87" t="s">
        <v>43</v>
      </c>
      <c r="I52" s="99" t="s">
        <v>43</v>
      </c>
      <c r="J52" s="87" t="s">
        <v>43</v>
      </c>
      <c r="K52" s="200" t="s">
        <v>43</v>
      </c>
    </row>
    <row r="53" spans="1:11" ht="18" customHeight="1">
      <c r="A53" s="166" t="s">
        <v>55</v>
      </c>
      <c r="B53" s="113" t="s">
        <v>43</v>
      </c>
      <c r="C53" s="114" t="s">
        <v>43</v>
      </c>
      <c r="D53" s="115" t="s">
        <v>43</v>
      </c>
      <c r="E53" s="162" t="s">
        <v>43</v>
      </c>
      <c r="F53" s="116" t="s">
        <v>43</v>
      </c>
      <c r="G53" s="120" t="s">
        <v>43</v>
      </c>
      <c r="H53" s="116" t="s">
        <v>43</v>
      </c>
      <c r="I53" s="117" t="s">
        <v>43</v>
      </c>
      <c r="J53" s="116" t="s">
        <v>43</v>
      </c>
      <c r="K53" s="118" t="s">
        <v>43</v>
      </c>
    </row>
    <row r="54" spans="1:11" ht="18" customHeight="1">
      <c r="A54" s="167" t="s">
        <v>56</v>
      </c>
      <c r="B54" s="121" t="s">
        <v>43</v>
      </c>
      <c r="C54" s="122" t="s">
        <v>43</v>
      </c>
      <c r="D54" s="123" t="s">
        <v>43</v>
      </c>
      <c r="E54" s="163" t="s">
        <v>43</v>
      </c>
      <c r="F54" s="124" t="s">
        <v>43</v>
      </c>
      <c r="G54" s="125" t="s">
        <v>43</v>
      </c>
      <c r="H54" s="124" t="s">
        <v>43</v>
      </c>
      <c r="I54" s="126" t="s">
        <v>43</v>
      </c>
      <c r="J54" s="124" t="s">
        <v>43</v>
      </c>
      <c r="K54" s="127" t="s">
        <v>43</v>
      </c>
    </row>
    <row r="55" spans="1:11" ht="21" customHeight="1">
      <c r="A55" s="160" t="s">
        <v>67</v>
      </c>
      <c r="B55" s="103" t="s">
        <v>43</v>
      </c>
      <c r="C55" s="104" t="s">
        <v>43</v>
      </c>
      <c r="D55" s="106">
        <v>3</v>
      </c>
      <c r="E55" s="107">
        <v>3.37</v>
      </c>
      <c r="F55" s="106">
        <v>5</v>
      </c>
      <c r="G55" s="132">
        <v>3.4</v>
      </c>
      <c r="H55" s="106">
        <v>12</v>
      </c>
      <c r="I55" s="107">
        <v>3.47</v>
      </c>
      <c r="J55" s="106">
        <v>19</v>
      </c>
      <c r="K55" s="108">
        <v>3.29</v>
      </c>
    </row>
    <row r="56" spans="1:11" ht="21" customHeight="1">
      <c r="A56" s="160" t="s">
        <v>68</v>
      </c>
      <c r="B56" s="103" t="s">
        <v>43</v>
      </c>
      <c r="C56" s="104" t="s">
        <v>43</v>
      </c>
      <c r="D56" s="106">
        <v>1</v>
      </c>
      <c r="E56" s="107">
        <v>3.27</v>
      </c>
      <c r="F56" s="106">
        <v>10</v>
      </c>
      <c r="G56" s="132">
        <v>3.55</v>
      </c>
      <c r="H56" s="106">
        <v>19</v>
      </c>
      <c r="I56" s="107">
        <v>3.43</v>
      </c>
      <c r="J56" s="106">
        <v>11</v>
      </c>
      <c r="K56" s="108">
        <v>3.01</v>
      </c>
    </row>
    <row r="57" spans="1:11" ht="21" customHeight="1">
      <c r="A57" s="161" t="s">
        <v>69</v>
      </c>
      <c r="B57" s="179" t="s">
        <v>43</v>
      </c>
      <c r="C57" s="180" t="s">
        <v>43</v>
      </c>
      <c r="D57" s="181" t="s">
        <v>43</v>
      </c>
      <c r="E57" s="180" t="s">
        <v>43</v>
      </c>
      <c r="F57" s="181" t="s">
        <v>43</v>
      </c>
      <c r="G57" s="182" t="s">
        <v>43</v>
      </c>
      <c r="H57" s="88">
        <v>30</v>
      </c>
      <c r="I57" s="183">
        <v>3.59</v>
      </c>
      <c r="J57" s="88">
        <v>70</v>
      </c>
      <c r="K57" s="89">
        <v>3.39</v>
      </c>
    </row>
    <row r="58" spans="1:11" ht="24.75" thickBot="1">
      <c r="A58" s="5" t="s">
        <v>26</v>
      </c>
      <c r="B58" s="184">
        <f>SUM(B32,B38,B41,B45,B48,B52,B55,B56,B57)</f>
        <v>0</v>
      </c>
      <c r="C58" s="187" t="s">
        <v>43</v>
      </c>
      <c r="D58" s="1">
        <f>SUM(D32,D38,D41,D45,D48,D52,D55,D56,D57)</f>
        <v>4</v>
      </c>
      <c r="E58" s="25">
        <v>3.35</v>
      </c>
      <c r="F58" s="1">
        <f>SUM(F32,F38,F41,F45,F48,F52,F55,F56,F57)</f>
        <v>15</v>
      </c>
      <c r="G58" s="98">
        <v>3.5</v>
      </c>
      <c r="H58" s="34">
        <f>SUM(H32,H38,H41,H45,H48,H52,H55,H56,H57)</f>
        <v>61</v>
      </c>
      <c r="I58" s="25">
        <v>3.52</v>
      </c>
      <c r="J58" s="1">
        <f>SUM(J32,J38,J41,J45,J48,J52,J55,J56,J57)</f>
        <v>100</v>
      </c>
      <c r="K58" s="16">
        <v>3.33</v>
      </c>
    </row>
    <row r="59" spans="1:11" ht="24" customHeight="1">
      <c r="A59" s="3" t="s">
        <v>27</v>
      </c>
      <c r="B59" s="75"/>
      <c r="C59" s="76"/>
      <c r="D59" s="77"/>
      <c r="E59" s="78"/>
      <c r="F59" s="77"/>
      <c r="G59" s="78"/>
      <c r="H59" s="90"/>
      <c r="I59" s="78"/>
      <c r="J59" s="77"/>
      <c r="K59" s="79"/>
    </row>
    <row r="60" spans="1:11" ht="21" customHeight="1">
      <c r="A60" s="11" t="s">
        <v>29</v>
      </c>
      <c r="B60" s="91" t="s">
        <v>43</v>
      </c>
      <c r="C60" s="92" t="s">
        <v>43</v>
      </c>
      <c r="D60" s="93" t="s">
        <v>43</v>
      </c>
      <c r="E60" s="97" t="s">
        <v>43</v>
      </c>
      <c r="F60" s="93" t="s">
        <v>43</v>
      </c>
      <c r="G60" s="94" t="s">
        <v>43</v>
      </c>
      <c r="H60" s="93" t="s">
        <v>43</v>
      </c>
      <c r="I60" s="94" t="s">
        <v>43</v>
      </c>
      <c r="J60" s="305" t="s">
        <v>43</v>
      </c>
      <c r="K60" s="304" t="s">
        <v>43</v>
      </c>
    </row>
    <row r="61" spans="1:11" ht="24.75" thickBot="1">
      <c r="A61" s="5" t="s">
        <v>28</v>
      </c>
      <c r="B61" s="38" t="s">
        <v>43</v>
      </c>
      <c r="C61" s="49" t="s">
        <v>43</v>
      </c>
      <c r="D61" s="48" t="s">
        <v>43</v>
      </c>
      <c r="E61" s="49" t="s">
        <v>43</v>
      </c>
      <c r="F61" s="48" t="s">
        <v>43</v>
      </c>
      <c r="G61" s="49" t="s">
        <v>43</v>
      </c>
      <c r="H61" s="48" t="s">
        <v>43</v>
      </c>
      <c r="I61" s="49" t="s">
        <v>43</v>
      </c>
      <c r="J61" s="306" t="s">
        <v>43</v>
      </c>
      <c r="K61" s="301" t="s">
        <v>43</v>
      </c>
    </row>
    <row r="62" spans="1:11" ht="24.75" thickBot="1">
      <c r="A62" s="101" t="s">
        <v>41</v>
      </c>
      <c r="B62" s="312" t="s">
        <v>43</v>
      </c>
      <c r="C62" s="188" t="s">
        <v>43</v>
      </c>
      <c r="D62" s="15">
        <f>SUM(D18,D24,D30,D58,D61)</f>
        <v>4</v>
      </c>
      <c r="E62" s="26">
        <v>3.35</v>
      </c>
      <c r="F62" s="15">
        <f>SUM(F18,F24,F30,F58,F61)</f>
        <v>15</v>
      </c>
      <c r="G62" s="100">
        <v>3.5</v>
      </c>
      <c r="H62" s="15">
        <f>SUM(H18,H24,H30,H58,H61)</f>
        <v>61</v>
      </c>
      <c r="I62" s="26">
        <v>3.52</v>
      </c>
      <c r="J62" s="15">
        <f>SUM(J21,J27,J33,J58,J61)</f>
        <v>100</v>
      </c>
      <c r="K62" s="18">
        <v>3.33</v>
      </c>
    </row>
  </sheetData>
  <mergeCells count="7">
    <mergeCell ref="A4:A6"/>
    <mergeCell ref="B4:K4"/>
    <mergeCell ref="B5:C5"/>
    <mergeCell ref="D5:E5"/>
    <mergeCell ref="F5:G5"/>
    <mergeCell ref="H5:I5"/>
    <mergeCell ref="J5:K5"/>
  </mergeCells>
  <printOptions horizontalCentered="1"/>
  <pageMargins left="0.5" right="0.15748031496062992" top="0.51181102362204722" bottom="0.31496062992125984" header="0.15748031496062992" footer="0.15748031496062992"/>
  <pageSetup paperSize="9" scale="70" orientation="portrait" r:id="rId1"/>
  <headerFooter>
    <oddFooter>&amp;L&amp;"TH SarabunPSK,Regular"&amp;8&amp;Z&amp;F&amp;R&amp;"TH SarabunPSK,Regular"&amp;16&amp;K00+000&amp;P</oddFooter>
  </headerFooter>
  <rowBreaks count="1" manualBreakCount="1">
    <brk id="5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c1-8-1-โท(แผน ก)</vt:lpstr>
      <vt:lpstr>c1-8-1-โท(แผน ข)</vt:lpstr>
      <vt:lpstr>'c1-8-1-โท(แผน ก)'!Print_Titles</vt:lpstr>
      <vt:lpstr>'c1-8-1-โท(แผน ข)'!Print_Titles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2016-07-17T15:36:48Z</cp:lastPrinted>
  <dcterms:created xsi:type="dcterms:W3CDTF">2016-04-06T13:08:10Z</dcterms:created>
  <dcterms:modified xsi:type="dcterms:W3CDTF">2016-08-08T04:52:09Z</dcterms:modified>
</cp:coreProperties>
</file>