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AppServ\www\qa\IQA2558\data-QA58\curriculum\AUN-QA-11\AUN-QA11.2-FDA\"/>
    </mc:Choice>
  </mc:AlternateContent>
  <bookViews>
    <workbookView xWindow="0" yWindow="0" windowWidth="20325" windowHeight="8235"/>
  </bookViews>
  <sheets>
    <sheet name="C-3.2-3(คะแนนเต็ม 5) (OK)" sheetId="21" r:id="rId1"/>
  </sheets>
  <definedNames>
    <definedName name="_xlnm._FilterDatabase" localSheetId="0" hidden="1">'C-3.2-3(คะแนนเต็ม 5) (OK)'!$B$24:$O$43</definedName>
    <definedName name="_xlnm.Print_Area" localSheetId="0">'C-3.2-3(คะแนนเต็ม 5) (OK)'!$A$1:$P$53</definedName>
    <definedName name="_xlnm.Print_Titles" localSheetId="0">'C-3.2-3(คะแนนเต็ม 5) (OK)'!$4:$5</definedName>
  </definedNames>
  <calcPr calcId="152511"/>
</workbook>
</file>

<file path=xl/calcChain.xml><?xml version="1.0" encoding="utf-8"?>
<calcChain xmlns="http://schemas.openxmlformats.org/spreadsheetml/2006/main">
  <c r="N52" i="21" l="1"/>
  <c r="M52" i="21"/>
  <c r="O52" i="21" s="1"/>
  <c r="K52" i="21"/>
  <c r="J52" i="21"/>
  <c r="L52" i="21" s="1"/>
  <c r="H52" i="21"/>
  <c r="G52" i="21"/>
  <c r="I52" i="21" s="1"/>
  <c r="F52" i="21"/>
  <c r="E52" i="21"/>
  <c r="D52" i="21"/>
  <c r="N51" i="21"/>
  <c r="M51" i="21"/>
  <c r="O51" i="21" s="1"/>
  <c r="K51" i="21"/>
  <c r="J51" i="21"/>
  <c r="L51" i="21" s="1"/>
  <c r="H51" i="21"/>
  <c r="G51" i="21"/>
  <c r="I51" i="21" s="1"/>
  <c r="F51" i="21"/>
  <c r="E51" i="21"/>
  <c r="D51" i="21"/>
  <c r="N49" i="21"/>
  <c r="M49" i="21"/>
  <c r="O49" i="21" s="1"/>
  <c r="K49" i="21"/>
  <c r="L49" i="21" s="1"/>
  <c r="J49" i="21"/>
  <c r="H49" i="21"/>
  <c r="G49" i="21"/>
  <c r="I49" i="21" s="1"/>
  <c r="F49" i="21"/>
  <c r="E49" i="21"/>
  <c r="D49" i="21"/>
  <c r="N45" i="21"/>
  <c r="M45" i="21"/>
  <c r="O45" i="21" s="1"/>
  <c r="K45" i="21"/>
  <c r="J45" i="21"/>
  <c r="L45" i="21" s="1"/>
  <c r="H45" i="21"/>
  <c r="G45" i="21"/>
  <c r="I45" i="21" s="1"/>
  <c r="F45" i="21"/>
  <c r="E45" i="21"/>
  <c r="D45" i="21"/>
  <c r="N23" i="21"/>
  <c r="M23" i="21"/>
  <c r="O23" i="21" s="1"/>
  <c r="K23" i="21"/>
  <c r="J23" i="21"/>
  <c r="L23" i="21" s="1"/>
  <c r="H23" i="21"/>
  <c r="G23" i="21"/>
  <c r="I23" i="21" s="1"/>
  <c r="F23" i="21"/>
  <c r="E23" i="21"/>
  <c r="D23" i="21"/>
  <c r="N18" i="21"/>
  <c r="M18" i="21"/>
  <c r="O18" i="21" s="1"/>
  <c r="K18" i="21"/>
  <c r="J18" i="21"/>
  <c r="L18" i="21" s="1"/>
  <c r="H18" i="21"/>
  <c r="G18" i="21"/>
  <c r="I18" i="21" s="1"/>
  <c r="F18" i="21"/>
  <c r="E18" i="21"/>
  <c r="D18" i="21"/>
  <c r="N13" i="21"/>
  <c r="M13" i="21"/>
  <c r="O13" i="21" s="1"/>
  <c r="K13" i="21"/>
  <c r="J13" i="21"/>
  <c r="L13" i="21" s="1"/>
  <c r="H13" i="21"/>
  <c r="G13" i="21"/>
  <c r="I13" i="21" s="1"/>
  <c r="F13" i="21"/>
  <c r="E13" i="21"/>
  <c r="D13" i="21"/>
  <c r="A30" i="21"/>
  <c r="A7" i="21"/>
  <c r="A8" i="21" s="1"/>
  <c r="A9" i="21" s="1"/>
  <c r="A10" i="21" s="1"/>
  <c r="A11" i="21" s="1"/>
  <c r="A12" i="21" s="1"/>
  <c r="A14" i="21" s="1"/>
  <c r="A15" i="21" s="1"/>
  <c r="A16" i="21" s="1"/>
  <c r="A17" i="21" s="1"/>
  <c r="A19" i="21" s="1"/>
  <c r="A20" i="21" s="1"/>
  <c r="A21" i="21" s="1"/>
  <c r="A22" i="21" s="1"/>
  <c r="A24" i="21" s="1"/>
  <c r="A25" i="21" s="1"/>
  <c r="A31" i="21" l="1"/>
  <c r="A32" i="21" s="1"/>
  <c r="A33" i="21" s="1"/>
  <c r="A34" i="21" s="1"/>
  <c r="A35" i="21" s="1"/>
  <c r="A36" i="21" s="1"/>
  <c r="A37" i="21" s="1"/>
  <c r="A38" i="21" s="1"/>
  <c r="A39" i="21" s="1"/>
  <c r="A40" i="21" s="1"/>
  <c r="A41" i="21" s="1"/>
  <c r="A42" i="21" s="1"/>
  <c r="A43" i="21" s="1"/>
  <c r="A44" i="21" s="1"/>
  <c r="A46" i="21" s="1"/>
  <c r="A47" i="21" s="1"/>
  <c r="A48" i="21" s="1"/>
  <c r="A50" i="21" s="1"/>
</calcChain>
</file>

<file path=xl/sharedStrings.xml><?xml version="1.0" encoding="utf-8"?>
<sst xmlns="http://schemas.openxmlformats.org/spreadsheetml/2006/main" count="69" uniqueCount="63">
  <si>
    <t>ลำดับที่</t>
  </si>
  <si>
    <t>ศึกษาทั่วไป</t>
  </si>
  <si>
    <t>เทคโนโลยีสารสนเทศ</t>
  </si>
  <si>
    <t>เทคโนโลยีการจัดการ</t>
  </si>
  <si>
    <t>เทคโนโลยีการผลิตพืช</t>
  </si>
  <si>
    <t>เทคโนโลยีการผลิตสัตว์</t>
  </si>
  <si>
    <t>เทคโนโลยีอาหาร</t>
  </si>
  <si>
    <t>วิศวกรรมขนส่ง</t>
  </si>
  <si>
    <t>วิศวกรรมคอมพิวเตอร์</t>
  </si>
  <si>
    <t>วิศวกรรมเคมี</t>
  </si>
  <si>
    <t>วิศวกรรมเครื่องกล</t>
  </si>
  <si>
    <t>วิศวกรรมเซรามิก</t>
  </si>
  <si>
    <t>วิศวกรรมโทรคมนาคม</t>
  </si>
  <si>
    <t>วิศวกรรมพอลิเมอร์</t>
  </si>
  <si>
    <t>วิศวกรรมไฟฟ้า</t>
  </si>
  <si>
    <t>วิศวกรรมโยธา</t>
  </si>
  <si>
    <t>วิศวกรรมโลหการ</t>
  </si>
  <si>
    <t>วิศวกรรมสิ่งแวดล้อม</t>
  </si>
  <si>
    <t>วิศวกรรมอุตสาหการ</t>
  </si>
  <si>
    <t>เทคโนโลยีธรณี</t>
  </si>
  <si>
    <t>อนามัยสิ่งแวดล้อม</t>
  </si>
  <si>
    <t>อาชีวอนามัยและความปลอดภัย</t>
  </si>
  <si>
    <t xml:space="preserve">     </t>
  </si>
  <si>
    <t>ผลการประเมินการสอนภาคการศึกษาที่</t>
  </si>
  <si>
    <t>เฉลี่ยทั้งปี</t>
  </si>
  <si>
    <t>ภาค 1</t>
  </si>
  <si>
    <t>ภาค 2</t>
  </si>
  <si>
    <t>ภาค 3</t>
  </si>
  <si>
    <t>เคมี</t>
  </si>
  <si>
    <t>คณิตศาสตร์</t>
  </si>
  <si>
    <t>ชีววิทยา</t>
  </si>
  <si>
    <t>ฟิสิกส์</t>
  </si>
  <si>
    <t>รวมสำนักวิชาวิทยาศาสตร์</t>
  </si>
  <si>
    <t>รวมสำนักวิชาเทคโนโลยีสังคม</t>
  </si>
  <si>
    <t>เทคโนโลยีชีวภาพ</t>
  </si>
  <si>
    <t>รวมสำนักวิชาเทคโนโลยีการเกษตร</t>
  </si>
  <si>
    <t>วิศวกรรมเกษตร</t>
  </si>
  <si>
    <t>รวมสำนักวิชาวิศวกรรมศาสตร์</t>
  </si>
  <si>
    <t>ภาพรวมมหาวิทยาลัย</t>
  </si>
  <si>
    <t>แพทยศาสตร์</t>
  </si>
  <si>
    <t>nxm</t>
  </si>
  <si>
    <t>n</t>
  </si>
  <si>
    <t>วิทยาศาสตร์การกีฬา</t>
  </si>
  <si>
    <t>รวมสำนักวิชาแพทยศาสตร์</t>
  </si>
  <si>
    <t>พยาบาลศาสตร์</t>
  </si>
  <si>
    <t>รวมสำนักวิชาพยาบาลศาสตร์</t>
  </si>
  <si>
    <t>การรับรู้จากระยะไกล</t>
  </si>
  <si>
    <t>วิศวกรรมการผลิต</t>
  </si>
  <si>
    <t>ภาษาต่างประเทศ</t>
  </si>
  <si>
    <t>- วิศวกรรมเครื่องกล</t>
  </si>
  <si>
    <t>- วิศวกรรมแมคคาทรอนิกส์</t>
  </si>
  <si>
    <t>- วิศวกรรมอากาศยาน</t>
  </si>
  <si>
    <t>- วิศวกรรมยานยนต์</t>
  </si>
  <si>
    <r>
      <t xml:space="preserve">แหล่งที่มา  :  </t>
    </r>
    <r>
      <rPr>
        <sz val="14"/>
        <rFont val="TH SarabunPSK"/>
        <family val="2"/>
      </rPr>
      <t>งานประเมินการสอน สถานพัฒนาคณาจารย์</t>
    </r>
  </si>
  <si>
    <t xml:space="preserve"> ความพึงพอใจของนักศึกษาระดับปริญญาตรีที่มีต่อการสอนของอาจารย์</t>
  </si>
  <si>
    <r>
      <t>ตารางที่ C-3.2-3</t>
    </r>
    <r>
      <rPr>
        <b/>
        <sz val="14.5"/>
        <rFont val="TH SarabunPSK"/>
        <family val="2"/>
      </rPr>
      <t xml:space="preserve">  : </t>
    </r>
  </si>
  <si>
    <t>วิศวกรรมออกแบบผลิตภัณฑ์</t>
  </si>
  <si>
    <t>วิศวกรรมอิเล็กทรอนิกส์</t>
  </si>
  <si>
    <t>ปรีคลินิก</t>
  </si>
  <si>
    <t xml:space="preserve">       ข้อมูล ณ วันที่ 30 มิถุนายน 2559</t>
  </si>
  <si>
    <t xml:space="preserve"> (ดูคะแนนเฉลี่ยผลการประเมินการสอนของอาจารย์โดยนักศึกษา) ปีการศึกษา 2558 (ก.ค. 58-มิ.ย.59) (คะแนนเต็ม 5.00)</t>
  </si>
  <si>
    <t xml:space="preserve">สาขาวิชา/สำนักวิชา </t>
  </si>
  <si>
    <t>(ข้อมูลประกอบตาราง AUN-QA 11-2)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</si>
</sst>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87" formatCode="\t&quot;฿&quot;#,##0_);[Red]\(\t&quot;฿&quot;#,##0\)"/>
    <numFmt numFmtId="188" formatCode="0.00;[Red]0.00"/>
    <numFmt numFmtId="189" formatCode="#,##0;;\-"/>
    <numFmt numFmtId="190" formatCode="#,##0.00;;\-"/>
  </numFmts>
  <fonts count="17" x14ac:knownFonts="1">
    <font>
      <sz val="14"/>
      <name val="Cordia New"/>
      <charset val="222"/>
    </font>
    <font>
      <sz val="14"/>
      <name val="AngsanaUPC"/>
      <family val="1"/>
    </font>
    <font>
      <b/>
      <sz val="14.5"/>
      <name val="Cordia New"/>
      <family val="2"/>
    </font>
    <font>
      <sz val="14.5"/>
      <name val="Cordia New"/>
      <family val="2"/>
    </font>
    <font>
      <sz val="14"/>
      <name val="Cordia New"/>
      <family val="2"/>
    </font>
    <font>
      <b/>
      <sz val="14"/>
      <name val="Cordia New"/>
      <family val="2"/>
    </font>
    <font>
      <sz val="14"/>
      <color indexed="9"/>
      <name val="Cordia New"/>
      <family val="2"/>
    </font>
    <font>
      <b/>
      <sz val="14"/>
      <color indexed="9"/>
      <name val="Cordia New"/>
      <family val="2"/>
    </font>
    <font>
      <sz val="10"/>
      <color indexed="8"/>
      <name val="MS Sans Serif"/>
      <family val="2"/>
      <charset val="222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b/>
      <u val="double"/>
      <sz val="14.5"/>
      <name val="TH SarabunPSK"/>
      <family val="2"/>
    </font>
    <font>
      <b/>
      <sz val="14.5"/>
      <name val="TH SarabunPSK"/>
      <family val="2"/>
    </font>
    <font>
      <sz val="14.5"/>
      <name val="TH SarabunPSK"/>
      <family val="2"/>
    </font>
    <font>
      <sz val="10"/>
      <color indexed="8"/>
      <name val="Arial"/>
      <family val="2"/>
    </font>
    <font>
      <b/>
      <sz val="18"/>
      <color rgb="FFFF0000"/>
      <name val="TH SarabunPSK"/>
      <family val="2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</borders>
  <cellStyleXfs count="4">
    <xf numFmtId="187" fontId="0" fillId="0" borderId="0"/>
    <xf numFmtId="0" fontId="9" fillId="0" borderId="0"/>
    <xf numFmtId="0" fontId="1" fillId="0" borderId="0"/>
    <xf numFmtId="0" fontId="8" fillId="0" borderId="0"/>
  </cellStyleXfs>
  <cellXfs count="105">
    <xf numFmtId="187" fontId="0" fillId="0" borderId="0" xfId="0"/>
    <xf numFmtId="0" fontId="3" fillId="0" borderId="0" xfId="2" applyFont="1"/>
    <xf numFmtId="0" fontId="2" fillId="0" borderId="0" xfId="2" applyFont="1"/>
    <xf numFmtId="0" fontId="4" fillId="0" borderId="0" xfId="2" applyFont="1"/>
    <xf numFmtId="0" fontId="4" fillId="0" borderId="0" xfId="2" applyFont="1" applyAlignment="1">
      <alignment horizontal="center"/>
    </xf>
    <xf numFmtId="188" fontId="4" fillId="0" borderId="0" xfId="2" applyNumberFormat="1" applyFont="1" applyAlignment="1">
      <alignment horizontal="center"/>
    </xf>
    <xf numFmtId="0" fontId="5" fillId="0" borderId="0" xfId="2" applyFont="1"/>
    <xf numFmtId="0" fontId="6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7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7" fillId="0" borderId="0" xfId="2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187" fontId="4" fillId="0" borderId="0" xfId="0" applyFont="1"/>
    <xf numFmtId="187" fontId="4" fillId="0" borderId="0" xfId="0" applyFont="1" applyAlignment="1">
      <alignment horizontal="center"/>
    </xf>
    <xf numFmtId="188" fontId="4" fillId="0" borderId="0" xfId="0" applyNumberFormat="1" applyFont="1" applyAlignment="1">
      <alignment horizontal="center"/>
    </xf>
    <xf numFmtId="187" fontId="11" fillId="0" borderId="0" xfId="0" applyFont="1" applyAlignment="1"/>
    <xf numFmtId="188" fontId="11" fillId="0" borderId="0" xfId="1" applyNumberFormat="1" applyFont="1" applyAlignment="1">
      <alignment horizontal="left"/>
    </xf>
    <xf numFmtId="188" fontId="11" fillId="0" borderId="0" xfId="0" applyNumberFormat="1" applyFont="1" applyAlignment="1">
      <alignment horizontal="left"/>
    </xf>
    <xf numFmtId="0" fontId="11" fillId="0" borderId="0" xfId="1" applyFont="1" applyAlignment="1"/>
    <xf numFmtId="188" fontId="11" fillId="0" borderId="0" xfId="0" applyNumberFormat="1" applyFont="1" applyAlignment="1">
      <alignment horizontal="center"/>
    </xf>
    <xf numFmtId="0" fontId="4" fillId="0" borderId="0" xfId="1" applyFont="1" applyAlignment="1"/>
    <xf numFmtId="187" fontId="11" fillId="0" borderId="0" xfId="0" applyFont="1" applyAlignment="1">
      <alignment horizontal="center"/>
    </xf>
    <xf numFmtId="187" fontId="11" fillId="0" borderId="0" xfId="0" applyFont="1" applyAlignment="1">
      <alignment horizontal="right"/>
    </xf>
    <xf numFmtId="0" fontId="12" fillId="0" borderId="0" xfId="2" applyFont="1" applyBorder="1"/>
    <xf numFmtId="0" fontId="14" fillId="0" borderId="0" xfId="2" applyFont="1"/>
    <xf numFmtId="0" fontId="13" fillId="0" borderId="0" xfId="2" applyFont="1"/>
    <xf numFmtId="0" fontId="14" fillId="0" borderId="0" xfId="2" applyFont="1" applyAlignment="1">
      <alignment horizontal="center"/>
    </xf>
    <xf numFmtId="188" fontId="14" fillId="0" borderId="0" xfId="2" applyNumberFormat="1" applyFont="1" applyAlignment="1">
      <alignment horizontal="center"/>
    </xf>
    <xf numFmtId="0" fontId="13" fillId="0" borderId="0" xfId="2" applyFont="1" applyBorder="1"/>
    <xf numFmtId="0" fontId="10" fillId="0" borderId="2" xfId="2" applyFont="1" applyBorder="1" applyAlignment="1">
      <alignment horizontal="center" vertical="center"/>
    </xf>
    <xf numFmtId="0" fontId="10" fillId="0" borderId="3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 shrinkToFit="1"/>
    </xf>
    <xf numFmtId="188" fontId="10" fillId="0" borderId="4" xfId="2" applyNumberFormat="1" applyFont="1" applyBorder="1" applyAlignment="1">
      <alignment horizontal="center" vertical="center" shrinkToFit="1"/>
    </xf>
    <xf numFmtId="0" fontId="10" fillId="0" borderId="5" xfId="2" applyFont="1" applyBorder="1" applyAlignment="1">
      <alignment horizontal="center" vertical="center" shrinkToFit="1"/>
    </xf>
    <xf numFmtId="0" fontId="11" fillId="0" borderId="6" xfId="2" applyFont="1" applyBorder="1" applyAlignment="1">
      <alignment horizontal="center" vertical="center"/>
    </xf>
    <xf numFmtId="0" fontId="11" fillId="0" borderId="7" xfId="2" applyFont="1" applyBorder="1" applyAlignment="1">
      <alignment horizontal="left" vertical="center" indent="1"/>
    </xf>
    <xf numFmtId="0" fontId="11" fillId="0" borderId="8" xfId="2" applyFont="1" applyBorder="1" applyAlignment="1">
      <alignment horizontal="left" vertical="center" indent="1"/>
    </xf>
    <xf numFmtId="0" fontId="11" fillId="0" borderId="9" xfId="2" applyFont="1" applyBorder="1" applyAlignment="1">
      <alignment horizontal="left" vertical="center" indent="1"/>
    </xf>
    <xf numFmtId="0" fontId="11" fillId="0" borderId="10" xfId="2" applyFont="1" applyBorder="1" applyAlignment="1">
      <alignment horizontal="left" vertical="center" indent="1"/>
    </xf>
    <xf numFmtId="0" fontId="11" fillId="0" borderId="11" xfId="2" applyFont="1" applyBorder="1" applyAlignment="1">
      <alignment horizontal="left" vertical="center" indent="1"/>
    </xf>
    <xf numFmtId="0" fontId="11" fillId="0" borderId="12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/>
    </xf>
    <xf numFmtId="0" fontId="10" fillId="0" borderId="4" xfId="2" applyFont="1" applyFill="1" applyBorder="1" applyAlignment="1">
      <alignment horizontal="left" vertical="center" indent="4"/>
    </xf>
    <xf numFmtId="0" fontId="11" fillId="0" borderId="14" xfId="2" applyFont="1" applyFill="1" applyBorder="1" applyAlignment="1">
      <alignment horizontal="left" vertical="center" indent="6"/>
    </xf>
    <xf numFmtId="0" fontId="11" fillId="0" borderId="15" xfId="2" applyFont="1" applyFill="1" applyBorder="1" applyAlignment="1">
      <alignment horizontal="left" vertical="center" indent="6"/>
    </xf>
    <xf numFmtId="0" fontId="11" fillId="0" borderId="16" xfId="2" applyFont="1" applyBorder="1" applyAlignment="1">
      <alignment horizontal="left" vertical="center" indent="1"/>
    </xf>
    <xf numFmtId="0" fontId="11" fillId="0" borderId="17" xfId="2" applyFont="1" applyBorder="1" applyAlignment="1">
      <alignment horizontal="left" vertical="center" indent="1"/>
    </xf>
    <xf numFmtId="0" fontId="11" fillId="0" borderId="0" xfId="2" applyFont="1" applyBorder="1" applyAlignment="1">
      <alignment horizontal="left" vertical="center" indent="1"/>
    </xf>
    <xf numFmtId="0" fontId="10" fillId="0" borderId="15" xfId="2" applyFont="1" applyFill="1" applyBorder="1" applyAlignment="1">
      <alignment horizontal="left" vertical="center" indent="6"/>
    </xf>
    <xf numFmtId="0" fontId="10" fillId="0" borderId="14" xfId="2" applyFont="1" applyFill="1" applyBorder="1" applyAlignment="1">
      <alignment horizontal="left" vertical="center" indent="6"/>
    </xf>
    <xf numFmtId="0" fontId="11" fillId="0" borderId="18" xfId="2" applyFont="1" applyBorder="1" applyAlignment="1">
      <alignment horizontal="center" vertical="center"/>
    </xf>
    <xf numFmtId="0" fontId="11" fillId="0" borderId="19" xfId="2" applyFont="1" applyBorder="1" applyAlignment="1">
      <alignment horizontal="left" vertical="center" indent="1"/>
    </xf>
    <xf numFmtId="0" fontId="10" fillId="0" borderId="20" xfId="2" applyFont="1" applyFill="1" applyBorder="1" applyAlignment="1">
      <alignment horizontal="left" vertical="center" indent="6"/>
    </xf>
    <xf numFmtId="0" fontId="11" fillId="0" borderId="14" xfId="2" applyFont="1" applyFill="1" applyBorder="1" applyAlignment="1">
      <alignment horizontal="centerContinuous" vertical="center"/>
    </xf>
    <xf numFmtId="0" fontId="10" fillId="0" borderId="15" xfId="2" applyFont="1" applyFill="1" applyBorder="1" applyAlignment="1">
      <alignment horizontal="centerContinuous" vertical="center" shrinkToFit="1"/>
    </xf>
    <xf numFmtId="0" fontId="10" fillId="0" borderId="14" xfId="2" applyFont="1" applyFill="1" applyBorder="1" applyAlignment="1">
      <alignment horizontal="centerContinuous" vertical="center" shrinkToFit="1"/>
    </xf>
    <xf numFmtId="0" fontId="11" fillId="0" borderId="20" xfId="2" applyFont="1" applyBorder="1" applyAlignment="1">
      <alignment horizontal="center" vertical="center"/>
    </xf>
    <xf numFmtId="0" fontId="11" fillId="0" borderId="14" xfId="2" applyFont="1" applyBorder="1" applyAlignment="1">
      <alignment horizontal="left" vertical="center" indent="1"/>
    </xf>
    <xf numFmtId="0" fontId="11" fillId="0" borderId="15" xfId="2" applyFont="1" applyBorder="1" applyAlignment="1">
      <alignment horizontal="left" vertical="center" indent="1"/>
    </xf>
    <xf numFmtId="0" fontId="11" fillId="0" borderId="0" xfId="2" applyFont="1" applyFill="1" applyBorder="1" applyAlignment="1">
      <alignment horizontal="centerContinuous" vertical="center"/>
    </xf>
    <xf numFmtId="0" fontId="10" fillId="0" borderId="17" xfId="2" applyFont="1" applyFill="1" applyBorder="1" applyAlignment="1">
      <alignment horizontal="centerContinuous" vertical="center" shrinkToFit="1"/>
    </xf>
    <xf numFmtId="0" fontId="10" fillId="0" borderId="0" xfId="2" applyFont="1" applyFill="1" applyBorder="1" applyAlignment="1">
      <alignment horizontal="centerContinuous" vertical="center" shrinkToFit="1"/>
    </xf>
    <xf numFmtId="189" fontId="11" fillId="0" borderId="21" xfId="2" applyNumberFormat="1" applyFont="1" applyFill="1" applyBorder="1" applyAlignment="1">
      <alignment horizontal="center" vertical="center"/>
    </xf>
    <xf numFmtId="189" fontId="11" fillId="0" borderId="9" xfId="2" applyNumberFormat="1" applyFont="1" applyFill="1" applyBorder="1" applyAlignment="1">
      <alignment horizontal="center" vertical="center"/>
    </xf>
    <xf numFmtId="189" fontId="10" fillId="0" borderId="4" xfId="2" applyNumberFormat="1" applyFont="1" applyFill="1" applyBorder="1" applyAlignment="1">
      <alignment horizontal="center" vertical="center"/>
    </xf>
    <xf numFmtId="189" fontId="11" fillId="0" borderId="22" xfId="2" applyNumberFormat="1" applyFont="1" applyFill="1" applyBorder="1" applyAlignment="1">
      <alignment horizontal="center" vertical="center"/>
    </xf>
    <xf numFmtId="189" fontId="11" fillId="0" borderId="23" xfId="2" applyNumberFormat="1" applyFont="1" applyFill="1" applyBorder="1" applyAlignment="1">
      <alignment horizontal="center" vertical="center"/>
    </xf>
    <xf numFmtId="189" fontId="11" fillId="0" borderId="4" xfId="2" applyNumberFormat="1" applyFont="1" applyFill="1" applyBorder="1" applyAlignment="1">
      <alignment horizontal="center" vertical="center"/>
    </xf>
    <xf numFmtId="189" fontId="10" fillId="0" borderId="16" xfId="2" applyNumberFormat="1" applyFont="1" applyFill="1" applyBorder="1" applyAlignment="1">
      <alignment horizontal="center" vertical="center"/>
    </xf>
    <xf numFmtId="190" fontId="11" fillId="0" borderId="21" xfId="2" applyNumberFormat="1" applyFont="1" applyFill="1" applyBorder="1" applyAlignment="1">
      <alignment horizontal="center" vertical="center"/>
    </xf>
    <xf numFmtId="190" fontId="11" fillId="0" borderId="9" xfId="2" applyNumberFormat="1" applyFont="1" applyFill="1" applyBorder="1" applyAlignment="1">
      <alignment horizontal="center" vertical="center"/>
    </xf>
    <xf numFmtId="190" fontId="10" fillId="0" borderId="4" xfId="2" applyNumberFormat="1" applyFont="1" applyFill="1" applyBorder="1" applyAlignment="1">
      <alignment horizontal="center" vertical="center"/>
    </xf>
    <xf numFmtId="190" fontId="11" fillId="0" borderId="22" xfId="2" applyNumberFormat="1" applyFont="1" applyFill="1" applyBorder="1" applyAlignment="1">
      <alignment horizontal="center" vertical="center"/>
    </xf>
    <xf numFmtId="190" fontId="11" fillId="0" borderId="23" xfId="2" applyNumberFormat="1" applyFont="1" applyFill="1" applyBorder="1" applyAlignment="1">
      <alignment horizontal="center" vertical="center"/>
    </xf>
    <xf numFmtId="190" fontId="11" fillId="0" borderId="4" xfId="2" applyNumberFormat="1" applyFont="1" applyFill="1" applyBorder="1" applyAlignment="1">
      <alignment horizontal="center" vertical="center"/>
    </xf>
    <xf numFmtId="190" fontId="10" fillId="0" borderId="16" xfId="2" applyNumberFormat="1" applyFont="1" applyFill="1" applyBorder="1" applyAlignment="1">
      <alignment horizontal="center" vertical="center"/>
    </xf>
    <xf numFmtId="190" fontId="11" fillId="0" borderId="13" xfId="2" applyNumberFormat="1" applyFont="1" applyFill="1" applyBorder="1" applyAlignment="1">
      <alignment horizontal="center" vertical="center"/>
    </xf>
    <xf numFmtId="190" fontId="11" fillId="0" borderId="12" xfId="2" applyNumberFormat="1" applyFont="1" applyFill="1" applyBorder="1" applyAlignment="1">
      <alignment horizontal="center" vertical="center"/>
    </xf>
    <xf numFmtId="190" fontId="10" fillId="0" borderId="20" xfId="2" applyNumberFormat="1" applyFont="1" applyFill="1" applyBorder="1" applyAlignment="1">
      <alignment horizontal="center" vertical="center"/>
    </xf>
    <xf numFmtId="190" fontId="11" fillId="0" borderId="24" xfId="2" applyNumberFormat="1" applyFont="1" applyFill="1" applyBorder="1" applyAlignment="1">
      <alignment horizontal="center" vertical="center"/>
    </xf>
    <xf numFmtId="190" fontId="11" fillId="0" borderId="20" xfId="2" applyNumberFormat="1" applyFont="1" applyFill="1" applyBorder="1" applyAlignment="1">
      <alignment horizontal="center" vertical="center"/>
    </xf>
    <xf numFmtId="190" fontId="10" fillId="0" borderId="6" xfId="2" applyNumberFormat="1" applyFont="1" applyFill="1" applyBorder="1" applyAlignment="1">
      <alignment horizontal="center" vertical="center"/>
    </xf>
    <xf numFmtId="0" fontId="10" fillId="0" borderId="0" xfId="1" applyFont="1" applyAlignment="1">
      <alignment vertical="center"/>
    </xf>
    <xf numFmtId="0" fontId="11" fillId="0" borderId="9" xfId="2" quotePrefix="1" applyFont="1" applyBorder="1" applyAlignment="1">
      <alignment horizontal="left" vertical="center" indent="1"/>
    </xf>
    <xf numFmtId="0" fontId="11" fillId="0" borderId="24" xfId="2" applyFont="1" applyBorder="1" applyAlignment="1">
      <alignment horizontal="center" vertical="center"/>
    </xf>
    <xf numFmtId="0" fontId="11" fillId="0" borderId="22" xfId="2" quotePrefix="1" applyFont="1" applyBorder="1" applyAlignment="1">
      <alignment horizontal="left" vertical="center" indent="1"/>
    </xf>
    <xf numFmtId="0" fontId="11" fillId="0" borderId="27" xfId="2" applyFont="1" applyBorder="1" applyAlignment="1">
      <alignment horizontal="left" vertical="center" indent="1"/>
    </xf>
    <xf numFmtId="0" fontId="11" fillId="0" borderId="28" xfId="2" applyFont="1" applyBorder="1" applyAlignment="1">
      <alignment horizontal="left" vertical="center" indent="1"/>
    </xf>
    <xf numFmtId="0" fontId="10" fillId="0" borderId="1" xfId="2" applyFont="1" applyBorder="1" applyAlignment="1">
      <alignment horizontal="center" vertical="center"/>
    </xf>
    <xf numFmtId="0" fontId="10" fillId="0" borderId="0" xfId="2" applyFont="1" applyBorder="1"/>
    <xf numFmtId="0" fontId="10" fillId="0" borderId="0" xfId="2" applyFont="1" applyAlignment="1">
      <alignment horizontal="center"/>
    </xf>
    <xf numFmtId="188" fontId="10" fillId="0" borderId="0" xfId="2" applyNumberFormat="1" applyFont="1" applyAlignment="1">
      <alignment horizontal="center"/>
    </xf>
    <xf numFmtId="0" fontId="16" fillId="0" borderId="0" xfId="2" applyFont="1"/>
    <xf numFmtId="0" fontId="10" fillId="0" borderId="25" xfId="2" applyFont="1" applyBorder="1" applyAlignment="1">
      <alignment horizontal="center" vertical="center"/>
    </xf>
    <xf numFmtId="0" fontId="10" fillId="0" borderId="18" xfId="2" applyFont="1" applyBorder="1" applyAlignment="1">
      <alignment horizontal="center" vertical="center"/>
    </xf>
    <xf numFmtId="0" fontId="10" fillId="0" borderId="21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5" xfId="2" applyFont="1" applyBorder="1" applyAlignment="1">
      <alignment horizontal="center" vertical="center"/>
    </xf>
    <xf numFmtId="0" fontId="10" fillId="0" borderId="26" xfId="2" applyFont="1" applyBorder="1" applyAlignment="1">
      <alignment horizontal="center" vertical="center"/>
    </xf>
    <xf numFmtId="0" fontId="10" fillId="0" borderId="4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5" xfId="2" applyFont="1" applyBorder="1" applyAlignment="1">
      <alignment horizontal="center" vertical="center"/>
    </xf>
    <xf numFmtId="0" fontId="10" fillId="0" borderId="25" xfId="2" applyFont="1" applyBorder="1" applyAlignment="1">
      <alignment horizontal="center" vertical="center" shrinkToFit="1"/>
    </xf>
    <xf numFmtId="0" fontId="10" fillId="0" borderId="18" xfId="2" applyFont="1" applyBorder="1" applyAlignment="1">
      <alignment horizontal="center" vertical="center" shrinkToFit="1"/>
    </xf>
  </cellXfs>
  <cellStyles count="4">
    <cellStyle name="Normal" xfId="0" builtinId="0"/>
    <cellStyle name="Normal_ตัวชี้วัด (ศบก.)" xfId="1"/>
    <cellStyle name="Normal_ตัวชี้วัด 3_4ตรี" xfId="2"/>
    <cellStyle name="ปกติ_Sheet5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3</xdr:row>
      <xdr:rowOff>19050</xdr:rowOff>
    </xdr:from>
    <xdr:to>
      <xdr:col>0</xdr:col>
      <xdr:colOff>0</xdr:colOff>
      <xdr:row>5</xdr:row>
      <xdr:rowOff>0</xdr:rowOff>
    </xdr:to>
    <xdr:sp macro="" textlink="">
      <xdr:nvSpPr>
        <xdr:cNvPr id="2" name="Line 1"/>
        <xdr:cNvSpPr>
          <a:spLocks noChangeShapeType="1"/>
        </xdr:cNvSpPr>
      </xdr:nvSpPr>
      <xdr:spPr bwMode="auto">
        <a:xfrm>
          <a:off x="0" y="647700"/>
          <a:ext cx="0" cy="4286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P54"/>
  <sheetViews>
    <sheetView showGridLines="0" tabSelected="1" view="pageBreakPreview" zoomScale="112" zoomScaleNormal="100" zoomScaleSheetLayoutView="112" zoomScalePageLayoutView="90" workbookViewId="0">
      <selection activeCell="B6" sqref="B6"/>
    </sheetView>
  </sheetViews>
  <sheetFormatPr defaultColWidth="16.5703125" defaultRowHeight="21.75" x14ac:dyDescent="0.5"/>
  <cols>
    <col min="1" max="1" width="6.42578125" style="3" customWidth="1"/>
    <col min="2" max="2" width="9.42578125" style="3" customWidth="1"/>
    <col min="3" max="3" width="24.5703125" style="3" customWidth="1"/>
    <col min="4" max="5" width="8.7109375" style="3" hidden="1" customWidth="1"/>
    <col min="6" max="6" width="13.7109375" style="4" customWidth="1"/>
    <col min="7" max="7" width="9.28515625" style="4" hidden="1" customWidth="1"/>
    <col min="8" max="8" width="8.5703125" style="4" hidden="1" customWidth="1"/>
    <col min="9" max="9" width="14.5703125" style="4" customWidth="1"/>
    <col min="10" max="10" width="7.7109375" style="4" hidden="1" customWidth="1"/>
    <col min="11" max="11" width="8.140625" style="4" hidden="1" customWidth="1"/>
    <col min="12" max="12" width="13.7109375" style="5" customWidth="1"/>
    <col min="13" max="13" width="9.140625" style="5" hidden="1" customWidth="1"/>
    <col min="14" max="14" width="8.42578125" style="5" hidden="1" customWidth="1"/>
    <col min="15" max="15" width="14.140625" style="5" customWidth="1"/>
    <col min="16" max="16" width="14.140625" style="6" customWidth="1"/>
    <col min="17" max="16384" width="16.5703125" style="3"/>
  </cols>
  <sheetData>
    <row r="1" spans="1:16" s="1" customFormat="1" x14ac:dyDescent="0.5">
      <c r="A1" s="24" t="s">
        <v>55</v>
      </c>
      <c r="B1" s="25"/>
      <c r="C1" s="26" t="s">
        <v>54</v>
      </c>
      <c r="D1" s="26"/>
      <c r="E1" s="26"/>
      <c r="F1" s="27"/>
      <c r="G1" s="27"/>
      <c r="H1" s="27"/>
      <c r="I1" s="27"/>
      <c r="J1" s="27"/>
      <c r="K1" s="27"/>
      <c r="L1" s="28"/>
      <c r="M1" s="28"/>
      <c r="N1" s="28"/>
      <c r="O1" s="28"/>
      <c r="P1" s="2"/>
    </row>
    <row r="2" spans="1:16" s="1" customFormat="1" x14ac:dyDescent="0.5">
      <c r="A2" s="25"/>
      <c r="B2" s="29" t="s">
        <v>22</v>
      </c>
      <c r="C2" s="29" t="s">
        <v>60</v>
      </c>
      <c r="D2" s="29"/>
      <c r="E2" s="29"/>
      <c r="F2" s="27"/>
      <c r="G2" s="27"/>
      <c r="H2" s="27"/>
      <c r="I2" s="27"/>
      <c r="J2" s="27"/>
      <c r="K2" s="27"/>
      <c r="L2" s="28"/>
      <c r="M2" s="28"/>
      <c r="N2" s="28"/>
      <c r="O2" s="28"/>
      <c r="P2" s="2"/>
    </row>
    <row r="3" spans="1:16" s="6" customFormat="1" ht="25.5" customHeight="1" x14ac:dyDescent="0.65">
      <c r="A3" s="93" t="s">
        <v>62</v>
      </c>
      <c r="B3" s="90"/>
      <c r="C3" s="90"/>
      <c r="D3" s="90"/>
      <c r="E3" s="90"/>
      <c r="F3" s="91"/>
      <c r="G3" s="91"/>
      <c r="H3" s="91"/>
      <c r="I3" s="91"/>
      <c r="J3" s="91"/>
      <c r="K3" s="91"/>
      <c r="L3" s="92"/>
      <c r="M3" s="92"/>
      <c r="N3" s="92"/>
      <c r="O3" s="92"/>
    </row>
    <row r="4" spans="1:16" s="6" customFormat="1" ht="18.95" customHeight="1" x14ac:dyDescent="0.45">
      <c r="A4" s="94" t="s">
        <v>0</v>
      </c>
      <c r="B4" s="96" t="s">
        <v>61</v>
      </c>
      <c r="C4" s="97"/>
      <c r="D4" s="30"/>
      <c r="E4" s="30"/>
      <c r="F4" s="100" t="s">
        <v>23</v>
      </c>
      <c r="G4" s="101"/>
      <c r="H4" s="101"/>
      <c r="I4" s="101"/>
      <c r="J4" s="101"/>
      <c r="K4" s="101"/>
      <c r="L4" s="102"/>
      <c r="M4" s="89"/>
      <c r="N4" s="89"/>
      <c r="O4" s="103" t="s">
        <v>24</v>
      </c>
    </row>
    <row r="5" spans="1:16" s="6" customFormat="1" ht="16.5" customHeight="1" x14ac:dyDescent="0.45">
      <c r="A5" s="95"/>
      <c r="B5" s="98"/>
      <c r="C5" s="99"/>
      <c r="D5" s="31" t="s">
        <v>40</v>
      </c>
      <c r="E5" s="31" t="s">
        <v>41</v>
      </c>
      <c r="F5" s="32" t="s">
        <v>25</v>
      </c>
      <c r="G5" s="32" t="s">
        <v>40</v>
      </c>
      <c r="H5" s="32" t="s">
        <v>41</v>
      </c>
      <c r="I5" s="33" t="s">
        <v>26</v>
      </c>
      <c r="J5" s="33" t="s">
        <v>40</v>
      </c>
      <c r="K5" s="33" t="s">
        <v>41</v>
      </c>
      <c r="L5" s="32" t="s">
        <v>27</v>
      </c>
      <c r="M5" s="34" t="s">
        <v>40</v>
      </c>
      <c r="N5" s="34" t="s">
        <v>41</v>
      </c>
      <c r="O5" s="104"/>
    </row>
    <row r="6" spans="1:16" s="8" customFormat="1" ht="17.45" customHeight="1" x14ac:dyDescent="0.5">
      <c r="A6" s="35">
        <v>1</v>
      </c>
      <c r="B6" s="38" t="s">
        <v>28</v>
      </c>
      <c r="C6" s="36"/>
      <c r="D6" s="37">
        <v>6755.5319731235504</v>
      </c>
      <c r="E6" s="37">
        <v>2015</v>
      </c>
      <c r="F6" s="70">
        <v>4.1907766582652304</v>
      </c>
      <c r="G6" s="63">
        <v>2133.7179181575775</v>
      </c>
      <c r="H6" s="63">
        <v>621</v>
      </c>
      <c r="I6" s="70">
        <v>4.2949233457278133</v>
      </c>
      <c r="J6" s="63">
        <v>9045.0224142074585</v>
      </c>
      <c r="K6" s="63">
        <v>2684</v>
      </c>
      <c r="L6" s="70">
        <v>4.2124731809833547</v>
      </c>
      <c r="M6" s="63">
        <v>5978.0907684961958</v>
      </c>
      <c r="N6" s="63">
        <v>1773.3333333333333</v>
      </c>
      <c r="O6" s="77">
        <v>4.2327243949921325</v>
      </c>
      <c r="P6" s="7"/>
    </row>
    <row r="7" spans="1:16" s="8" customFormat="1" ht="17.45" customHeight="1" x14ac:dyDescent="0.5">
      <c r="A7" s="41">
        <f>A6+1</f>
        <v>2</v>
      </c>
      <c r="B7" s="38" t="s">
        <v>29</v>
      </c>
      <c r="C7" s="39"/>
      <c r="D7" s="40">
        <v>6141.9659609794617</v>
      </c>
      <c r="E7" s="40">
        <v>1738</v>
      </c>
      <c r="F7" s="71">
        <v>4.4174093505318339</v>
      </c>
      <c r="G7" s="64">
        <v>3155.0027284622192</v>
      </c>
      <c r="H7" s="64">
        <v>900</v>
      </c>
      <c r="I7" s="71">
        <v>4.3819482339753044</v>
      </c>
      <c r="J7" s="64">
        <v>12133.294350862503</v>
      </c>
      <c r="K7" s="64">
        <v>3453</v>
      </c>
      <c r="L7" s="71">
        <v>4.3923017487918123</v>
      </c>
      <c r="M7" s="64">
        <v>7143.4210134347277</v>
      </c>
      <c r="N7" s="64">
        <v>2030.3333333333333</v>
      </c>
      <c r="O7" s="78">
        <v>4.3972197777663169</v>
      </c>
      <c r="P7" s="7"/>
    </row>
    <row r="8" spans="1:16" s="8" customFormat="1" ht="17.45" customHeight="1" x14ac:dyDescent="0.5">
      <c r="A8" s="41">
        <f t="shared" ref="A8:A11" si="0">A7+1</f>
        <v>3</v>
      </c>
      <c r="B8" s="38" t="s">
        <v>30</v>
      </c>
      <c r="C8" s="39"/>
      <c r="D8" s="40">
        <v>13864.677615404129</v>
      </c>
      <c r="E8" s="40">
        <v>4035</v>
      </c>
      <c r="F8" s="71">
        <v>4.2951293728017745</v>
      </c>
      <c r="G8" s="64">
        <v>8684.2905607223511</v>
      </c>
      <c r="H8" s="64">
        <v>2503</v>
      </c>
      <c r="I8" s="71">
        <v>4.3369409512197121</v>
      </c>
      <c r="J8" s="64">
        <v>948.6418023109436</v>
      </c>
      <c r="K8" s="64">
        <v>262</v>
      </c>
      <c r="L8" s="71">
        <v>4.525962797285036</v>
      </c>
      <c r="M8" s="64">
        <v>7832.5366594791412</v>
      </c>
      <c r="N8" s="64">
        <v>2266.6666666666665</v>
      </c>
      <c r="O8" s="78">
        <v>4.3860110404355073</v>
      </c>
      <c r="P8" s="7"/>
    </row>
    <row r="9" spans="1:16" s="8" customFormat="1" ht="17.45" customHeight="1" x14ac:dyDescent="0.5">
      <c r="A9" s="41">
        <f t="shared" si="0"/>
        <v>4</v>
      </c>
      <c r="B9" s="38" t="s">
        <v>31</v>
      </c>
      <c r="C9" s="39"/>
      <c r="D9" s="40">
        <v>11351.705062627792</v>
      </c>
      <c r="E9" s="40">
        <v>3260</v>
      </c>
      <c r="F9" s="71">
        <v>4.3526476467131108</v>
      </c>
      <c r="G9" s="64">
        <v>7043.4187717437744</v>
      </c>
      <c r="H9" s="64">
        <v>2053</v>
      </c>
      <c r="I9" s="71">
        <v>4.2884917022307443</v>
      </c>
      <c r="J9" s="64">
        <v>14811.750473022461</v>
      </c>
      <c r="K9" s="64">
        <v>4366</v>
      </c>
      <c r="L9" s="71">
        <v>4.240652334236847</v>
      </c>
      <c r="M9" s="64">
        <v>11068.958102464676</v>
      </c>
      <c r="N9" s="64">
        <v>3226.3333333333335</v>
      </c>
      <c r="O9" s="78">
        <v>4.2939305610602334</v>
      </c>
      <c r="P9" s="7"/>
    </row>
    <row r="10" spans="1:16" s="8" customFormat="1" ht="17.45" customHeight="1" x14ac:dyDescent="0.5">
      <c r="A10" s="41">
        <f t="shared" si="0"/>
        <v>5</v>
      </c>
      <c r="B10" s="38" t="s">
        <v>46</v>
      </c>
      <c r="C10" s="39"/>
      <c r="D10" s="40">
        <v>39.439999580383301</v>
      </c>
      <c r="E10" s="40">
        <v>12</v>
      </c>
      <c r="F10" s="71">
        <v>4.1083332896232605</v>
      </c>
      <c r="G10" s="64"/>
      <c r="H10" s="64"/>
      <c r="I10" s="71">
        <v>0</v>
      </c>
      <c r="J10" s="64"/>
      <c r="K10" s="64"/>
      <c r="L10" s="71">
        <v>0</v>
      </c>
      <c r="M10" s="64">
        <v>39.439999580383301</v>
      </c>
      <c r="N10" s="64">
        <v>12</v>
      </c>
      <c r="O10" s="78">
        <v>4.1083332896232605</v>
      </c>
      <c r="P10" s="7"/>
    </row>
    <row r="11" spans="1:16" s="8" customFormat="1" ht="17.45" customHeight="1" x14ac:dyDescent="0.5">
      <c r="A11" s="41">
        <f t="shared" si="0"/>
        <v>6</v>
      </c>
      <c r="B11" s="38" t="s">
        <v>58</v>
      </c>
      <c r="C11" s="39"/>
      <c r="D11" s="40">
        <v>2150.426869392395</v>
      </c>
      <c r="E11" s="40">
        <v>620</v>
      </c>
      <c r="F11" s="71">
        <v>4.3355380431298283</v>
      </c>
      <c r="G11" s="64">
        <v>2861.0586495399475</v>
      </c>
      <c r="H11" s="64">
        <v>835</v>
      </c>
      <c r="I11" s="71">
        <v>4.2830219304490234</v>
      </c>
      <c r="J11" s="64">
        <v>3202.0566561222076</v>
      </c>
      <c r="K11" s="64">
        <v>894</v>
      </c>
      <c r="L11" s="71">
        <v>4.4771485684035337</v>
      </c>
      <c r="M11" s="64">
        <v>3599.3104068438211</v>
      </c>
      <c r="N11" s="64">
        <v>1027.8333333333333</v>
      </c>
      <c r="O11" s="78">
        <v>4.3773030730223219</v>
      </c>
      <c r="P11" s="7"/>
    </row>
    <row r="12" spans="1:16" s="8" customFormat="1" ht="17.45" customHeight="1" x14ac:dyDescent="0.5">
      <c r="A12" s="41">
        <f>A11+1</f>
        <v>7</v>
      </c>
      <c r="B12" s="38" t="s">
        <v>42</v>
      </c>
      <c r="C12" s="39"/>
      <c r="D12" s="40">
        <v>1158.0274341106415</v>
      </c>
      <c r="E12" s="40">
        <v>328</v>
      </c>
      <c r="F12" s="71">
        <v>4.4132143068240905</v>
      </c>
      <c r="G12" s="64">
        <v>814.05617642402649</v>
      </c>
      <c r="H12" s="64">
        <v>247</v>
      </c>
      <c r="I12" s="71">
        <v>4.1197174920244253</v>
      </c>
      <c r="J12" s="64">
        <v>2357.0438468456268</v>
      </c>
      <c r="K12" s="64">
        <v>658</v>
      </c>
      <c r="L12" s="71">
        <v>4.4776668823055221</v>
      </c>
      <c r="M12" s="64">
        <v>1443.0424857934315</v>
      </c>
      <c r="N12" s="64">
        <v>411</v>
      </c>
      <c r="O12" s="78">
        <v>4.3368662270513463</v>
      </c>
      <c r="P12" s="7"/>
    </row>
    <row r="13" spans="1:16" s="8" customFormat="1" ht="17.45" customHeight="1" x14ac:dyDescent="0.5">
      <c r="A13" s="43" t="s">
        <v>32</v>
      </c>
      <c r="B13" s="44"/>
      <c r="C13" s="45"/>
      <c r="D13" s="44">
        <f>SUM(D6:D12)</f>
        <v>41461.774915218353</v>
      </c>
      <c r="E13" s="44">
        <f>SUM(E6:E12)</f>
        <v>12008</v>
      </c>
      <c r="F13" s="72">
        <f>D13/E13*5/4</f>
        <v>4.3160575153250287</v>
      </c>
      <c r="G13" s="65">
        <f>SUM(G6:G12)</f>
        <v>24691.544805049896</v>
      </c>
      <c r="H13" s="65">
        <f>SUM(H6:H12)</f>
        <v>7159</v>
      </c>
      <c r="I13" s="72">
        <f>G13/H13*5/4</f>
        <v>4.3112768551910001</v>
      </c>
      <c r="J13" s="65">
        <f>SUM(J6:J12)</f>
        <v>42497.809543371201</v>
      </c>
      <c r="K13" s="65">
        <f>SUM(K6:K12)</f>
        <v>12317</v>
      </c>
      <c r="L13" s="72">
        <f>J13/K13*5/4</f>
        <v>4.3129221343845092</v>
      </c>
      <c r="M13" s="65">
        <f>SUM(M6:M12)</f>
        <v>37104.799436092377</v>
      </c>
      <c r="N13" s="65">
        <f>SUM(N6:N12)</f>
        <v>10747.5</v>
      </c>
      <c r="O13" s="79">
        <f>M13/N13*5/4</f>
        <v>4.3155151705155124</v>
      </c>
      <c r="P13" s="7"/>
    </row>
    <row r="14" spans="1:16" s="8" customFormat="1" ht="17.45" customHeight="1" x14ac:dyDescent="0.5">
      <c r="A14" s="41">
        <f>A12+1</f>
        <v>8</v>
      </c>
      <c r="B14" s="38" t="s">
        <v>1</v>
      </c>
      <c r="C14" s="39"/>
      <c r="D14" s="40">
        <v>50273.111585855484</v>
      </c>
      <c r="E14" s="40">
        <v>14862</v>
      </c>
      <c r="F14" s="71">
        <v>4.2283265699313253</v>
      </c>
      <c r="G14" s="64">
        <v>2592.4173879623413</v>
      </c>
      <c r="H14" s="64">
        <v>784</v>
      </c>
      <c r="I14" s="71">
        <v>4.1333185394807739</v>
      </c>
      <c r="J14" s="64">
        <v>3742.0801615715027</v>
      </c>
      <c r="K14" s="64">
        <v>1140</v>
      </c>
      <c r="L14" s="71">
        <v>4.1031580718985774</v>
      </c>
      <c r="M14" s="64">
        <v>18869.203045129776</v>
      </c>
      <c r="N14" s="64">
        <v>5595.333333333333</v>
      </c>
      <c r="O14" s="78">
        <v>4.1549343937702261</v>
      </c>
      <c r="P14" s="7"/>
    </row>
    <row r="15" spans="1:16" s="8" customFormat="1" ht="17.45" customHeight="1" x14ac:dyDescent="0.5">
      <c r="A15" s="41">
        <f>A14+1</f>
        <v>9</v>
      </c>
      <c r="B15" s="38" t="s">
        <v>48</v>
      </c>
      <c r="C15" s="39"/>
      <c r="D15" s="40">
        <v>4827.6925506591797</v>
      </c>
      <c r="E15" s="40">
        <v>1360</v>
      </c>
      <c r="F15" s="71">
        <v>4.4372174178852752</v>
      </c>
      <c r="G15" s="64">
        <v>3571.5933549404144</v>
      </c>
      <c r="H15" s="64">
        <v>997</v>
      </c>
      <c r="I15" s="71">
        <v>4.4779254700857756</v>
      </c>
      <c r="J15" s="64">
        <v>6186.1669747829437</v>
      </c>
      <c r="K15" s="64">
        <v>1754</v>
      </c>
      <c r="L15" s="71">
        <v>4.4086138645830557</v>
      </c>
      <c r="M15" s="64">
        <v>4861.817626794179</v>
      </c>
      <c r="N15" s="64">
        <v>1370.3333333333333</v>
      </c>
      <c r="O15" s="78">
        <v>4.4412522508513685</v>
      </c>
      <c r="P15" s="7"/>
    </row>
    <row r="16" spans="1:16" s="8" customFormat="1" ht="17.45" customHeight="1" x14ac:dyDescent="0.5">
      <c r="A16" s="41">
        <f>A15+1</f>
        <v>10</v>
      </c>
      <c r="B16" s="38" t="s">
        <v>2</v>
      </c>
      <c r="C16" s="39"/>
      <c r="D16" s="40">
        <v>2120.3292200565338</v>
      </c>
      <c r="E16" s="40">
        <v>629</v>
      </c>
      <c r="F16" s="71">
        <v>4.2136908188722852</v>
      </c>
      <c r="G16" s="64">
        <v>1629.1080496311188</v>
      </c>
      <c r="H16" s="64">
        <v>482</v>
      </c>
      <c r="I16" s="71">
        <v>4.2248652739396233</v>
      </c>
      <c r="J16" s="64">
        <v>3568.5190834999084</v>
      </c>
      <c r="K16" s="64">
        <v>1041</v>
      </c>
      <c r="L16" s="71">
        <v>4.284965277977796</v>
      </c>
      <c r="M16" s="64">
        <v>2439.3187843958535</v>
      </c>
      <c r="N16" s="64">
        <v>717.33333333333337</v>
      </c>
      <c r="O16" s="78">
        <v>4.2411737902632352</v>
      </c>
      <c r="P16" s="7"/>
    </row>
    <row r="17" spans="1:16" s="8" customFormat="1" ht="17.45" customHeight="1" x14ac:dyDescent="0.5">
      <c r="A17" s="35">
        <f>A16+1</f>
        <v>11</v>
      </c>
      <c r="B17" s="46" t="s">
        <v>3</v>
      </c>
      <c r="C17" s="47"/>
      <c r="D17" s="48">
        <v>1846.0844523906708</v>
      </c>
      <c r="E17" s="48">
        <v>520</v>
      </c>
      <c r="F17" s="74">
        <v>4.4377030105544968</v>
      </c>
      <c r="G17" s="67">
        <v>2085.9046893119812</v>
      </c>
      <c r="H17" s="67">
        <v>608</v>
      </c>
      <c r="I17" s="74">
        <v>4.288455364539435</v>
      </c>
      <c r="J17" s="67">
        <v>1825.2009036540985</v>
      </c>
      <c r="K17" s="67">
        <v>531</v>
      </c>
      <c r="L17" s="74">
        <v>4.2966122967375195</v>
      </c>
      <c r="M17" s="67">
        <v>1919.0633484522502</v>
      </c>
      <c r="N17" s="67">
        <v>553</v>
      </c>
      <c r="O17" s="77">
        <v>4.3409235572771507</v>
      </c>
      <c r="P17" s="7"/>
    </row>
    <row r="18" spans="1:16" s="10" customFormat="1" ht="17.45" customHeight="1" x14ac:dyDescent="0.5">
      <c r="A18" s="43" t="s">
        <v>33</v>
      </c>
      <c r="B18" s="44"/>
      <c r="C18" s="49"/>
      <c r="D18" s="50">
        <f>SUM(D14:D17)</f>
        <v>59067.217808961868</v>
      </c>
      <c r="E18" s="50">
        <f>SUM(E14:E17)</f>
        <v>17371</v>
      </c>
      <c r="F18" s="72">
        <f>D18/E18*5/4</f>
        <v>4.2504186437857543</v>
      </c>
      <c r="G18" s="65">
        <f>SUM(G14:G17)</f>
        <v>9879.0234818458557</v>
      </c>
      <c r="H18" s="65">
        <f>SUM(H14:H17)</f>
        <v>2871</v>
      </c>
      <c r="I18" s="72">
        <f>G18/H18*5/4</f>
        <v>4.3012118956138341</v>
      </c>
      <c r="J18" s="65">
        <f>SUM(J14:J17)</f>
        <v>15321.967123508453</v>
      </c>
      <c r="K18" s="65">
        <f>SUM(K14:K17)</f>
        <v>4466</v>
      </c>
      <c r="L18" s="72">
        <f>J18/K18*5/4</f>
        <v>4.2885040090428941</v>
      </c>
      <c r="M18" s="65">
        <f>SUM(M14:M17)</f>
        <v>28089.40280477206</v>
      </c>
      <c r="N18" s="65">
        <f>SUM(N14:N17)</f>
        <v>8236</v>
      </c>
      <c r="O18" s="79">
        <f>M18/N18*5/4</f>
        <v>4.2632046510399562</v>
      </c>
      <c r="P18" s="9"/>
    </row>
    <row r="19" spans="1:16" s="8" customFormat="1" ht="17.45" customHeight="1" x14ac:dyDescent="0.5">
      <c r="A19" s="35">
        <f>A17+1</f>
        <v>12</v>
      </c>
      <c r="B19" s="46" t="s">
        <v>4</v>
      </c>
      <c r="C19" s="47"/>
      <c r="D19" s="48">
        <v>674.25784301757812</v>
      </c>
      <c r="E19" s="48">
        <v>183</v>
      </c>
      <c r="F19" s="73">
        <v>4.6055863594096866</v>
      </c>
      <c r="G19" s="66">
        <v>1345.7036333084106</v>
      </c>
      <c r="H19" s="66">
        <v>388</v>
      </c>
      <c r="I19" s="73">
        <v>4.3353854165863748</v>
      </c>
      <c r="J19" s="66">
        <v>1801.2203900814056</v>
      </c>
      <c r="K19" s="66">
        <v>511</v>
      </c>
      <c r="L19" s="73">
        <v>4.4061164140934581</v>
      </c>
      <c r="M19" s="66">
        <v>1273.7272888024647</v>
      </c>
      <c r="N19" s="66">
        <v>360.66666666666669</v>
      </c>
      <c r="O19" s="80">
        <v>4.4490293966965062</v>
      </c>
      <c r="P19" s="7"/>
    </row>
    <row r="20" spans="1:16" s="8" customFormat="1" ht="17.45" customHeight="1" x14ac:dyDescent="0.5">
      <c r="A20" s="41">
        <f>A19+1</f>
        <v>13</v>
      </c>
      <c r="B20" s="38" t="s">
        <v>5</v>
      </c>
      <c r="C20" s="39"/>
      <c r="D20" s="40">
        <v>579.0961651802063</v>
      </c>
      <c r="E20" s="40">
        <v>157</v>
      </c>
      <c r="F20" s="71">
        <v>4.6106382578041902</v>
      </c>
      <c r="G20" s="64">
        <v>850.34675574302673</v>
      </c>
      <c r="H20" s="64">
        <v>236</v>
      </c>
      <c r="I20" s="71">
        <v>4.5039552740626414</v>
      </c>
      <c r="J20" s="64">
        <v>2458.7340128421783</v>
      </c>
      <c r="K20" s="64">
        <v>695</v>
      </c>
      <c r="L20" s="71">
        <v>4.4221834763348529</v>
      </c>
      <c r="M20" s="64">
        <v>1296.0589779218037</v>
      </c>
      <c r="N20" s="64">
        <v>362.66666666666669</v>
      </c>
      <c r="O20" s="78">
        <v>4.5122590027338951</v>
      </c>
      <c r="P20" s="7"/>
    </row>
    <row r="21" spans="1:16" s="8" customFormat="1" ht="17.45" customHeight="1" x14ac:dyDescent="0.5">
      <c r="A21" s="41">
        <f>A20+1</f>
        <v>14</v>
      </c>
      <c r="B21" s="38" t="s">
        <v>34</v>
      </c>
      <c r="C21" s="39"/>
      <c r="D21" s="40">
        <v>1880.1546578407288</v>
      </c>
      <c r="E21" s="40">
        <v>540</v>
      </c>
      <c r="F21" s="71">
        <v>4.3522098561127978</v>
      </c>
      <c r="G21" s="64"/>
      <c r="H21" s="64"/>
      <c r="I21" s="71">
        <v>0</v>
      </c>
      <c r="J21" s="64"/>
      <c r="K21" s="64"/>
      <c r="L21" s="71">
        <v>0</v>
      </c>
      <c r="M21" s="64">
        <v>1880.1546578407288</v>
      </c>
      <c r="N21" s="64">
        <v>540</v>
      </c>
      <c r="O21" s="78">
        <v>4.3522098561127978</v>
      </c>
      <c r="P21" s="7"/>
    </row>
    <row r="22" spans="1:16" s="8" customFormat="1" ht="17.45" customHeight="1" x14ac:dyDescent="0.5">
      <c r="A22" s="51">
        <f>A21+1</f>
        <v>15</v>
      </c>
      <c r="B22" s="52" t="s">
        <v>6</v>
      </c>
      <c r="C22" s="47"/>
      <c r="D22" s="48">
        <v>278.66472148895264</v>
      </c>
      <c r="E22" s="48">
        <v>81</v>
      </c>
      <c r="F22" s="74">
        <v>4.3003815044591454</v>
      </c>
      <c r="G22" s="67">
        <v>439.87267470359802</v>
      </c>
      <c r="H22" s="67">
        <v>126</v>
      </c>
      <c r="I22" s="74">
        <v>4.3638162172975994</v>
      </c>
      <c r="J22" s="67">
        <v>677.04652857780457</v>
      </c>
      <c r="K22" s="67">
        <v>193</v>
      </c>
      <c r="L22" s="74">
        <v>4.3850163767992525</v>
      </c>
      <c r="M22" s="67">
        <v>465.19464159011841</v>
      </c>
      <c r="N22" s="67">
        <v>133.33333333333334</v>
      </c>
      <c r="O22" s="77">
        <v>4.3497380328519988</v>
      </c>
      <c r="P22" s="7"/>
    </row>
    <row r="23" spans="1:16" s="8" customFormat="1" ht="17.45" customHeight="1" x14ac:dyDescent="0.5">
      <c r="A23" s="43" t="s">
        <v>35</v>
      </c>
      <c r="B23" s="44"/>
      <c r="C23" s="53"/>
      <c r="D23" s="50">
        <f>SUM(D19:D22)</f>
        <v>3412.1733875274658</v>
      </c>
      <c r="E23" s="50">
        <f>SUM(E19:E22)</f>
        <v>961</v>
      </c>
      <c r="F23" s="72">
        <f>D23/E23*5/4</f>
        <v>4.438310857866111</v>
      </c>
      <c r="G23" s="65">
        <f>SUM(G19:G22)</f>
        <v>2635.9230637550354</v>
      </c>
      <c r="H23" s="65">
        <f>SUM(H19:H22)</f>
        <v>750</v>
      </c>
      <c r="I23" s="72">
        <f>G23/H23*5/4</f>
        <v>4.3932051062583923</v>
      </c>
      <c r="J23" s="65">
        <f>SUM(J19:J22)</f>
        <v>4937.0009315013885</v>
      </c>
      <c r="K23" s="65">
        <f>SUM(K19:K22)</f>
        <v>1399</v>
      </c>
      <c r="L23" s="72">
        <f>J23/K23*5/4</f>
        <v>4.4111873941220416</v>
      </c>
      <c r="M23" s="65">
        <f>SUM(M19:M22)</f>
        <v>4915.1355661551152</v>
      </c>
      <c r="N23" s="65">
        <f>SUM(N19:N22)</f>
        <v>1396.6666666666667</v>
      </c>
      <c r="O23" s="79">
        <f>M23/N23*5/4</f>
        <v>4.3989876785397808</v>
      </c>
      <c r="P23" s="7"/>
    </row>
    <row r="24" spans="1:16" s="8" customFormat="1" ht="17.45" customHeight="1" x14ac:dyDescent="0.5">
      <c r="A24" s="41">
        <f>A22+1</f>
        <v>16</v>
      </c>
      <c r="B24" s="38" t="s">
        <v>36</v>
      </c>
      <c r="C24" s="39"/>
      <c r="D24" s="40">
        <v>265.42866945266724</v>
      </c>
      <c r="E24" s="40">
        <v>78</v>
      </c>
      <c r="F24" s="71">
        <v>4.2536645745619754</v>
      </c>
      <c r="G24" s="64">
        <v>95.421267747879028</v>
      </c>
      <c r="H24" s="64">
        <v>28</v>
      </c>
      <c r="I24" s="71">
        <v>4.2598780244588852</v>
      </c>
      <c r="J24" s="64">
        <v>558.94386053085327</v>
      </c>
      <c r="K24" s="64">
        <v>156</v>
      </c>
      <c r="L24" s="71">
        <v>4.4787168311767092</v>
      </c>
      <c r="M24" s="64">
        <v>306.59793257713318</v>
      </c>
      <c r="N24" s="64">
        <v>87.333333333333329</v>
      </c>
      <c r="O24" s="78">
        <v>4.330753143399189</v>
      </c>
      <c r="P24" s="7"/>
    </row>
    <row r="25" spans="1:16" s="8" customFormat="1" ht="17.45" customHeight="1" x14ac:dyDescent="0.5">
      <c r="A25" s="42">
        <f>A24+1</f>
        <v>17</v>
      </c>
      <c r="B25" s="38" t="s">
        <v>10</v>
      </c>
      <c r="C25" s="39"/>
      <c r="D25" s="40">
        <v>5175.6787159442902</v>
      </c>
      <c r="E25" s="40">
        <v>1521</v>
      </c>
      <c r="F25" s="71">
        <v>4.2535163674755836</v>
      </c>
      <c r="G25" s="64">
        <v>5691.5734896659851</v>
      </c>
      <c r="H25" s="64">
        <v>1701</v>
      </c>
      <c r="I25" s="71">
        <v>4.1825202011066906</v>
      </c>
      <c r="J25" s="64">
        <v>5430.2228977680206</v>
      </c>
      <c r="K25" s="64">
        <v>1615</v>
      </c>
      <c r="L25" s="71">
        <v>4.2029588992012545</v>
      </c>
      <c r="M25" s="64">
        <v>5432.4917011260995</v>
      </c>
      <c r="N25" s="64">
        <v>1612.3333333333333</v>
      </c>
      <c r="O25" s="78">
        <v>4.2116691914870525</v>
      </c>
      <c r="P25" s="7"/>
    </row>
    <row r="26" spans="1:16" s="8" customFormat="1" ht="17.45" customHeight="1" x14ac:dyDescent="0.5">
      <c r="A26" s="35"/>
      <c r="B26" s="84" t="s">
        <v>49</v>
      </c>
      <c r="C26" s="39"/>
      <c r="D26" s="40">
        <v>3389.2418730258942</v>
      </c>
      <c r="E26" s="40">
        <v>1014</v>
      </c>
      <c r="F26" s="71">
        <v>4.1780595081680154</v>
      </c>
      <c r="G26" s="64">
        <v>4755.855357170105</v>
      </c>
      <c r="H26" s="64">
        <v>1427</v>
      </c>
      <c r="I26" s="71">
        <v>4.1659559891118647</v>
      </c>
      <c r="J26" s="64">
        <v>3808.6085820198059</v>
      </c>
      <c r="K26" s="64">
        <v>1138</v>
      </c>
      <c r="L26" s="71">
        <v>4.1834452790199981</v>
      </c>
      <c r="M26" s="64">
        <v>3984.5686040719352</v>
      </c>
      <c r="N26" s="64">
        <v>1193</v>
      </c>
      <c r="O26" s="78">
        <v>4.1758202587666258</v>
      </c>
      <c r="P26" s="7"/>
    </row>
    <row r="27" spans="1:16" s="8" customFormat="1" ht="17.45" customHeight="1" x14ac:dyDescent="0.5">
      <c r="A27" s="35"/>
      <c r="B27" s="84" t="s">
        <v>52</v>
      </c>
      <c r="C27" s="39"/>
      <c r="D27" s="40">
        <v>81.968786716461182</v>
      </c>
      <c r="E27" s="40">
        <v>24</v>
      </c>
      <c r="F27" s="71">
        <v>4.2692076414823532</v>
      </c>
      <c r="G27" s="64">
        <v>91.968377113342285</v>
      </c>
      <c r="H27" s="64">
        <v>28</v>
      </c>
      <c r="I27" s="71">
        <v>4.1057311211313516</v>
      </c>
      <c r="J27" s="64">
        <v>299.74530410766602</v>
      </c>
      <c r="K27" s="64">
        <v>89</v>
      </c>
      <c r="L27" s="71">
        <v>4.2099059565683428</v>
      </c>
      <c r="M27" s="64">
        <v>157.89415597915649</v>
      </c>
      <c r="N27" s="64">
        <v>47</v>
      </c>
      <c r="O27" s="78">
        <v>4.1949482397273492</v>
      </c>
      <c r="P27" s="7"/>
    </row>
    <row r="28" spans="1:16" s="8" customFormat="1" ht="17.45" customHeight="1" x14ac:dyDescent="0.5">
      <c r="A28" s="35"/>
      <c r="B28" s="84" t="s">
        <v>51</v>
      </c>
      <c r="C28" s="39"/>
      <c r="D28" s="40">
        <v>235.25101757049561</v>
      </c>
      <c r="E28" s="40">
        <v>71</v>
      </c>
      <c r="F28" s="71">
        <v>4.1417432670861904</v>
      </c>
      <c r="G28" s="64">
        <v>192.37367820739746</v>
      </c>
      <c r="H28" s="64">
        <v>56</v>
      </c>
      <c r="I28" s="71">
        <v>4.2940553171294074</v>
      </c>
      <c r="J28" s="64">
        <v>416.59413409233093</v>
      </c>
      <c r="K28" s="64">
        <v>126</v>
      </c>
      <c r="L28" s="71">
        <v>4.1328783144080452</v>
      </c>
      <c r="M28" s="64">
        <v>281.40627662340802</v>
      </c>
      <c r="N28" s="64">
        <v>84.333333333333329</v>
      </c>
      <c r="O28" s="78">
        <v>4.1895589662078807</v>
      </c>
      <c r="P28" s="7"/>
    </row>
    <row r="29" spans="1:16" s="8" customFormat="1" ht="17.45" customHeight="1" x14ac:dyDescent="0.5">
      <c r="A29" s="85"/>
      <c r="B29" s="84" t="s">
        <v>50</v>
      </c>
      <c r="C29" s="39"/>
      <c r="D29" s="40">
        <v>1469.2170386314392</v>
      </c>
      <c r="E29" s="40">
        <v>412</v>
      </c>
      <c r="F29" s="71">
        <v>4.4575759667215999</v>
      </c>
      <c r="G29" s="64">
        <v>651.37607717514038</v>
      </c>
      <c r="H29" s="64">
        <v>190</v>
      </c>
      <c r="I29" s="71">
        <v>4.2853689287838179</v>
      </c>
      <c r="J29" s="64">
        <v>905.27487754821777</v>
      </c>
      <c r="K29" s="64">
        <v>262</v>
      </c>
      <c r="L29" s="71">
        <v>4.3190595302872987</v>
      </c>
      <c r="M29" s="64">
        <v>1008.6226644515991</v>
      </c>
      <c r="N29" s="64">
        <v>288</v>
      </c>
      <c r="O29" s="78">
        <v>4.3540014752642389</v>
      </c>
      <c r="P29" s="7"/>
    </row>
    <row r="30" spans="1:16" s="8" customFormat="1" ht="17.45" customHeight="1" x14ac:dyDescent="0.5">
      <c r="A30" s="85">
        <f>A25+1</f>
        <v>18</v>
      </c>
      <c r="B30" s="86" t="s">
        <v>14</v>
      </c>
      <c r="C30" s="87"/>
      <c r="D30" s="88">
        <v>730.9211049079895</v>
      </c>
      <c r="E30" s="88">
        <v>213</v>
      </c>
      <c r="F30" s="73">
        <v>4.2894431039201262</v>
      </c>
      <c r="G30" s="66">
        <v>1229.3511896133423</v>
      </c>
      <c r="H30" s="66">
        <v>365</v>
      </c>
      <c r="I30" s="73">
        <v>4.2101068137443232</v>
      </c>
      <c r="J30" s="66">
        <v>1998.5029652118683</v>
      </c>
      <c r="K30" s="66">
        <v>595</v>
      </c>
      <c r="L30" s="73">
        <v>4.1985356412014045</v>
      </c>
      <c r="M30" s="66">
        <v>1319.5917532444</v>
      </c>
      <c r="N30" s="66">
        <v>391</v>
      </c>
      <c r="O30" s="80">
        <v>4.232695186288618</v>
      </c>
      <c r="P30" s="7"/>
    </row>
    <row r="31" spans="1:16" s="8" customFormat="1" ht="17.45" customHeight="1" x14ac:dyDescent="0.5">
      <c r="A31" s="41">
        <f t="shared" ref="A31:A44" si="1">A30+1</f>
        <v>19</v>
      </c>
      <c r="B31" s="84" t="s">
        <v>7</v>
      </c>
      <c r="C31" s="39"/>
      <c r="D31" s="40">
        <v>1022.7344763278961</v>
      </c>
      <c r="E31" s="40">
        <v>292</v>
      </c>
      <c r="F31" s="71">
        <v>4.3781441623625685</v>
      </c>
      <c r="G31" s="64">
        <v>122.09446120262146</v>
      </c>
      <c r="H31" s="64">
        <v>38</v>
      </c>
      <c r="I31" s="71">
        <v>4.0162651711388637</v>
      </c>
      <c r="J31" s="64">
        <v>210.7422239780426</v>
      </c>
      <c r="K31" s="64">
        <v>66</v>
      </c>
      <c r="L31" s="71">
        <v>3.9913299995841403</v>
      </c>
      <c r="M31" s="64">
        <v>451.85705383618671</v>
      </c>
      <c r="N31" s="64">
        <v>132</v>
      </c>
      <c r="O31" s="78">
        <v>4.1285797776951911</v>
      </c>
      <c r="P31" s="7"/>
    </row>
    <row r="32" spans="1:16" s="8" customFormat="1" ht="17.45" customHeight="1" x14ac:dyDescent="0.5">
      <c r="A32" s="41">
        <f t="shared" si="1"/>
        <v>20</v>
      </c>
      <c r="B32" s="84" t="s">
        <v>18</v>
      </c>
      <c r="C32" s="39"/>
      <c r="D32" s="40">
        <v>696.92599320411682</v>
      </c>
      <c r="E32" s="40">
        <v>204</v>
      </c>
      <c r="F32" s="71">
        <v>4.270379860319343</v>
      </c>
      <c r="G32" s="64">
        <v>309.29062747955322</v>
      </c>
      <c r="H32" s="64">
        <v>91</v>
      </c>
      <c r="I32" s="71">
        <v>4.2484976302136426</v>
      </c>
      <c r="J32" s="64">
        <v>524.7115957736969</v>
      </c>
      <c r="K32" s="64">
        <v>156</v>
      </c>
      <c r="L32" s="71">
        <v>4.2044198379302635</v>
      </c>
      <c r="M32" s="64">
        <v>510.309405485789</v>
      </c>
      <c r="N32" s="64">
        <v>150.33333333333334</v>
      </c>
      <c r="O32" s="78">
        <v>4.2410991094877497</v>
      </c>
      <c r="P32" s="7"/>
    </row>
    <row r="33" spans="1:16" s="8" customFormat="1" ht="17.45" customHeight="1" x14ac:dyDescent="0.5">
      <c r="A33" s="41">
        <f t="shared" si="1"/>
        <v>21</v>
      </c>
      <c r="B33" s="84" t="s">
        <v>8</v>
      </c>
      <c r="C33" s="39"/>
      <c r="D33" s="40">
        <v>3098.8337495326996</v>
      </c>
      <c r="E33" s="40">
        <v>970</v>
      </c>
      <c r="F33" s="71">
        <v>3.9933424607380146</v>
      </c>
      <c r="G33" s="64">
        <v>7756.5537722110748</v>
      </c>
      <c r="H33" s="64">
        <v>2388</v>
      </c>
      <c r="I33" s="71">
        <v>4.0601726194572212</v>
      </c>
      <c r="J33" s="64">
        <v>23620.490016460419</v>
      </c>
      <c r="K33" s="64">
        <v>7281</v>
      </c>
      <c r="L33" s="71">
        <v>4.0551589782413853</v>
      </c>
      <c r="M33" s="64">
        <v>11491.959179401398</v>
      </c>
      <c r="N33" s="64">
        <v>3546.3333333333335</v>
      </c>
      <c r="O33" s="78">
        <v>4.0362246861455393</v>
      </c>
      <c r="P33" s="7"/>
    </row>
    <row r="34" spans="1:16" s="8" customFormat="1" ht="17.45" customHeight="1" x14ac:dyDescent="0.5">
      <c r="A34" s="41">
        <f t="shared" si="1"/>
        <v>22</v>
      </c>
      <c r="B34" s="38" t="s">
        <v>12</v>
      </c>
      <c r="C34" s="39"/>
      <c r="D34" s="40">
        <v>855.50433707237244</v>
      </c>
      <c r="E34" s="40">
        <v>240</v>
      </c>
      <c r="F34" s="71">
        <v>4.4557517555852737</v>
      </c>
      <c r="G34" s="64">
        <v>432.38496375083923</v>
      </c>
      <c r="H34" s="64">
        <v>125</v>
      </c>
      <c r="I34" s="71">
        <v>4.3238496375083919</v>
      </c>
      <c r="J34" s="64">
        <v>534.02880311012268</v>
      </c>
      <c r="K34" s="64">
        <v>150</v>
      </c>
      <c r="L34" s="71">
        <v>4.4502400259176884</v>
      </c>
      <c r="M34" s="64">
        <v>607.30603464444482</v>
      </c>
      <c r="N34" s="64">
        <v>171.66666666666666</v>
      </c>
      <c r="O34" s="78">
        <v>4.4099471396704519</v>
      </c>
      <c r="P34" s="7"/>
    </row>
    <row r="35" spans="1:16" s="8" customFormat="1" ht="17.45" customHeight="1" x14ac:dyDescent="0.5">
      <c r="A35" s="41">
        <f t="shared" si="1"/>
        <v>23</v>
      </c>
      <c r="B35" s="38" t="s">
        <v>15</v>
      </c>
      <c r="C35" s="39"/>
      <c r="D35" s="40">
        <v>840.60560035705566</v>
      </c>
      <c r="E35" s="40">
        <v>252</v>
      </c>
      <c r="F35" s="71">
        <v>4.1696706366917438</v>
      </c>
      <c r="G35" s="64">
        <v>806.69788885116577</v>
      </c>
      <c r="H35" s="64">
        <v>269</v>
      </c>
      <c r="I35" s="71">
        <v>3.7485961377842276</v>
      </c>
      <c r="J35" s="64">
        <v>1260.0598864555359</v>
      </c>
      <c r="K35" s="64">
        <v>387</v>
      </c>
      <c r="L35" s="71">
        <v>4.0699608735643924</v>
      </c>
      <c r="M35" s="64">
        <v>969.12112522125244</v>
      </c>
      <c r="N35" s="64">
        <v>302.66666666666669</v>
      </c>
      <c r="O35" s="78">
        <v>3.9960758826801213</v>
      </c>
      <c r="P35" s="7"/>
    </row>
    <row r="36" spans="1:16" s="8" customFormat="1" ht="17.45" customHeight="1" x14ac:dyDescent="0.5">
      <c r="A36" s="41">
        <f t="shared" si="1"/>
        <v>24</v>
      </c>
      <c r="B36" s="38" t="s">
        <v>9</v>
      </c>
      <c r="C36" s="39"/>
      <c r="D36" s="40">
        <v>171.73162484169006</v>
      </c>
      <c r="E36" s="40">
        <v>50</v>
      </c>
      <c r="F36" s="71">
        <v>4.2932906210422512</v>
      </c>
      <c r="G36" s="64">
        <v>183.04999947547913</v>
      </c>
      <c r="H36" s="64">
        <v>54</v>
      </c>
      <c r="I36" s="71">
        <v>4.2372685063768314</v>
      </c>
      <c r="J36" s="64">
        <v>283.23285031318665</v>
      </c>
      <c r="K36" s="64">
        <v>77</v>
      </c>
      <c r="L36" s="71">
        <v>4.5979358817075759</v>
      </c>
      <c r="M36" s="64">
        <v>212.67149154345194</v>
      </c>
      <c r="N36" s="64">
        <v>60.333333333333336</v>
      </c>
      <c r="O36" s="78">
        <v>4.3761650030422201</v>
      </c>
      <c r="P36" s="7"/>
    </row>
    <row r="37" spans="1:16" s="8" customFormat="1" ht="17.45" customHeight="1" x14ac:dyDescent="0.5">
      <c r="A37" s="41">
        <f t="shared" si="1"/>
        <v>25</v>
      </c>
      <c r="B37" s="38" t="s">
        <v>17</v>
      </c>
      <c r="C37" s="39"/>
      <c r="D37" s="40">
        <v>379.91570901870728</v>
      </c>
      <c r="E37" s="40">
        <v>111</v>
      </c>
      <c r="F37" s="71">
        <v>4.2783300565169737</v>
      </c>
      <c r="G37" s="64">
        <v>244.41005802154541</v>
      </c>
      <c r="H37" s="64">
        <v>74</v>
      </c>
      <c r="I37" s="71">
        <v>4.1285482773909701</v>
      </c>
      <c r="J37" s="64">
        <v>499.843430519104</v>
      </c>
      <c r="K37" s="64">
        <v>143</v>
      </c>
      <c r="L37" s="71">
        <v>4.3692607562858745</v>
      </c>
      <c r="M37" s="64">
        <v>374.7230658531189</v>
      </c>
      <c r="N37" s="64">
        <v>109.33333333333333</v>
      </c>
      <c r="O37" s="78">
        <v>4.2587130300646052</v>
      </c>
      <c r="P37" s="7"/>
    </row>
    <row r="38" spans="1:16" s="8" customFormat="1" ht="17.45" customHeight="1" x14ac:dyDescent="0.5">
      <c r="A38" s="41">
        <f t="shared" si="1"/>
        <v>26</v>
      </c>
      <c r="B38" s="38" t="s">
        <v>16</v>
      </c>
      <c r="C38" s="39"/>
      <c r="D38" s="40">
        <v>848.19493675231934</v>
      </c>
      <c r="E38" s="40">
        <v>241</v>
      </c>
      <c r="F38" s="71">
        <v>4.3993513317029009</v>
      </c>
      <c r="G38" s="64">
        <v>2363.3313474655151</v>
      </c>
      <c r="H38" s="64">
        <v>670</v>
      </c>
      <c r="I38" s="71">
        <v>4.4092002751222301</v>
      </c>
      <c r="J38" s="64">
        <v>2957.6936235427856</v>
      </c>
      <c r="K38" s="64">
        <v>867</v>
      </c>
      <c r="L38" s="71">
        <v>4.2642641631239702</v>
      </c>
      <c r="M38" s="64">
        <v>2056.4066359202066</v>
      </c>
      <c r="N38" s="64">
        <v>592.66666666666663</v>
      </c>
      <c r="O38" s="78">
        <v>4.3576052566497001</v>
      </c>
      <c r="P38" s="7"/>
    </row>
    <row r="39" spans="1:16" s="8" customFormat="1" ht="17.45" customHeight="1" x14ac:dyDescent="0.5">
      <c r="A39" s="41">
        <f t="shared" si="1"/>
        <v>27</v>
      </c>
      <c r="B39" s="38" t="s">
        <v>19</v>
      </c>
      <c r="C39" s="39"/>
      <c r="D39" s="40">
        <v>1515.9508917331696</v>
      </c>
      <c r="E39" s="40">
        <v>420</v>
      </c>
      <c r="F39" s="71">
        <v>4.5117586063487192</v>
      </c>
      <c r="G39" s="64">
        <v>341.58257150650024</v>
      </c>
      <c r="H39" s="64">
        <v>100</v>
      </c>
      <c r="I39" s="71">
        <v>4.2697821438312538</v>
      </c>
      <c r="J39" s="64">
        <v>999.20159006118774</v>
      </c>
      <c r="K39" s="64">
        <v>292</v>
      </c>
      <c r="L39" s="71">
        <v>4.277404067042756</v>
      </c>
      <c r="M39" s="64">
        <v>952.24501776695251</v>
      </c>
      <c r="N39" s="64">
        <v>270.66666666666669</v>
      </c>
      <c r="O39" s="78">
        <v>4.3529816057409096</v>
      </c>
      <c r="P39" s="7"/>
    </row>
    <row r="40" spans="1:16" s="8" customFormat="1" ht="17.45" customHeight="1" x14ac:dyDescent="0.5">
      <c r="A40" s="41">
        <f t="shared" si="1"/>
        <v>28</v>
      </c>
      <c r="B40" s="38" t="s">
        <v>11</v>
      </c>
      <c r="C40" s="39"/>
      <c r="D40" s="40">
        <v>1267.6670351028442</v>
      </c>
      <c r="E40" s="40">
        <v>371</v>
      </c>
      <c r="F40" s="71">
        <v>4.2711153473815502</v>
      </c>
      <c r="G40" s="64">
        <v>1613.2005593776703</v>
      </c>
      <c r="H40" s="64">
        <v>472</v>
      </c>
      <c r="I40" s="71">
        <v>4.2722472441145936</v>
      </c>
      <c r="J40" s="64">
        <v>1321.7883684635162</v>
      </c>
      <c r="K40" s="64">
        <v>369</v>
      </c>
      <c r="L40" s="71">
        <v>4.4776028741989036</v>
      </c>
      <c r="M40" s="64">
        <v>1400.8853209813435</v>
      </c>
      <c r="N40" s="64">
        <v>404</v>
      </c>
      <c r="O40" s="78">
        <v>4.3403218218983488</v>
      </c>
      <c r="P40" s="7"/>
    </row>
    <row r="41" spans="1:16" s="8" customFormat="1" ht="17.45" customHeight="1" x14ac:dyDescent="0.5">
      <c r="A41" s="41">
        <f t="shared" si="1"/>
        <v>29</v>
      </c>
      <c r="B41" s="38" t="s">
        <v>13</v>
      </c>
      <c r="C41" s="39"/>
      <c r="D41" s="40">
        <v>221.63106322288513</v>
      </c>
      <c r="E41" s="40">
        <v>67</v>
      </c>
      <c r="F41" s="71">
        <v>4.1349078959493495</v>
      </c>
      <c r="G41" s="64">
        <v>275.44015455245972</v>
      </c>
      <c r="H41" s="64">
        <v>79</v>
      </c>
      <c r="I41" s="71">
        <v>4.3582302935515775</v>
      </c>
      <c r="J41" s="64">
        <v>1139.9173765182495</v>
      </c>
      <c r="K41" s="64">
        <v>351</v>
      </c>
      <c r="L41" s="71">
        <v>4.0595348166604328</v>
      </c>
      <c r="M41" s="64">
        <v>545.66286476453149</v>
      </c>
      <c r="N41" s="64">
        <v>165.66666666666666</v>
      </c>
      <c r="O41" s="78">
        <v>4.1842243353871194</v>
      </c>
      <c r="P41" s="7"/>
    </row>
    <row r="42" spans="1:16" s="8" customFormat="1" ht="17.45" customHeight="1" x14ac:dyDescent="0.5">
      <c r="A42" s="41">
        <f t="shared" si="1"/>
        <v>30</v>
      </c>
      <c r="B42" s="38" t="s">
        <v>47</v>
      </c>
      <c r="C42" s="39"/>
      <c r="D42" s="40">
        <v>248.28293871879578</v>
      </c>
      <c r="E42" s="40">
        <v>74</v>
      </c>
      <c r="F42" s="71">
        <v>4.1939685594391181</v>
      </c>
      <c r="G42" s="64">
        <v>384.29314601421356</v>
      </c>
      <c r="H42" s="64">
        <v>122</v>
      </c>
      <c r="I42" s="71">
        <v>3.9374297747357945</v>
      </c>
      <c r="J42" s="64">
        <v>1522.7790153026581</v>
      </c>
      <c r="K42" s="64">
        <v>470</v>
      </c>
      <c r="L42" s="71">
        <v>4.0499441896347292</v>
      </c>
      <c r="M42" s="64">
        <v>718.4517000118891</v>
      </c>
      <c r="N42" s="64">
        <v>222</v>
      </c>
      <c r="O42" s="78">
        <v>4.060447507936547</v>
      </c>
      <c r="P42" s="7"/>
    </row>
    <row r="43" spans="1:16" s="8" customFormat="1" ht="17.45" customHeight="1" x14ac:dyDescent="0.5">
      <c r="A43" s="41">
        <f t="shared" si="1"/>
        <v>31</v>
      </c>
      <c r="B43" s="38" t="s">
        <v>57</v>
      </c>
      <c r="C43" s="39"/>
      <c r="D43" s="40">
        <v>264.23144388198853</v>
      </c>
      <c r="E43" s="40">
        <v>74</v>
      </c>
      <c r="F43" s="71">
        <v>4.4633689844930498</v>
      </c>
      <c r="G43" s="64">
        <v>126.49000144004822</v>
      </c>
      <c r="H43" s="64">
        <v>35</v>
      </c>
      <c r="I43" s="71">
        <v>4.5175000514302939</v>
      </c>
      <c r="J43" s="64">
        <v>652.58341121673584</v>
      </c>
      <c r="K43" s="64">
        <v>194</v>
      </c>
      <c r="L43" s="71">
        <v>4.2047900207263904</v>
      </c>
      <c r="M43" s="64">
        <v>347.76828551292419</v>
      </c>
      <c r="N43" s="64">
        <v>101</v>
      </c>
      <c r="O43" s="78">
        <v>4.395219685549911</v>
      </c>
      <c r="P43" s="7"/>
    </row>
    <row r="44" spans="1:16" s="8" customFormat="1" ht="17.45" customHeight="1" x14ac:dyDescent="0.5">
      <c r="A44" s="41">
        <f t="shared" si="1"/>
        <v>32</v>
      </c>
      <c r="B44" s="38" t="s">
        <v>56</v>
      </c>
      <c r="C44" s="47"/>
      <c r="D44" s="48">
        <v>118.90316033363342</v>
      </c>
      <c r="E44" s="48">
        <v>36</v>
      </c>
      <c r="F44" s="73">
        <v>4.1285819560289383</v>
      </c>
      <c r="G44" s="66">
        <v>214.48564147949219</v>
      </c>
      <c r="H44" s="66">
        <v>69</v>
      </c>
      <c r="I44" s="73">
        <v>3.88560944709225</v>
      </c>
      <c r="J44" s="66">
        <v>716.71920704841614</v>
      </c>
      <c r="K44" s="66">
        <v>224</v>
      </c>
      <c r="L44" s="73">
        <v>3.9995491464755366</v>
      </c>
      <c r="M44" s="66">
        <v>350.03600295384723</v>
      </c>
      <c r="N44" s="66">
        <v>109.66666666666667</v>
      </c>
      <c r="O44" s="80">
        <v>4.0045801831989083</v>
      </c>
      <c r="P44" s="7"/>
    </row>
    <row r="45" spans="1:16" s="8" customFormat="1" ht="17.45" customHeight="1" x14ac:dyDescent="0.5">
      <c r="A45" s="43" t="s">
        <v>37</v>
      </c>
      <c r="B45" s="44"/>
      <c r="C45" s="49"/>
      <c r="D45" s="48">
        <f>SUM(D24:D25,D30:D44)</f>
        <v>17723.141450405121</v>
      </c>
      <c r="E45" s="72">
        <f>SUM(E24:E25,E30:E44)</f>
        <v>5214</v>
      </c>
      <c r="F45" s="72">
        <f>D45/E45*5/4</f>
        <v>4.2489311110484085</v>
      </c>
      <c r="G45" s="65">
        <f>SUM(G24:G25,G30:G44)</f>
        <v>22189.651139855385</v>
      </c>
      <c r="H45" s="65">
        <f>SUM(H24:H25,H30:H44)</f>
        <v>6680</v>
      </c>
      <c r="I45" s="72">
        <f>G45/H45*5/4</f>
        <v>4.1522550785657533</v>
      </c>
      <c r="J45" s="65">
        <f>SUM(J24:J25,J30:J44)</f>
        <v>44231.461122274399</v>
      </c>
      <c r="K45" s="65">
        <f>SUM(K24:K25,K30:K44)</f>
        <v>13393</v>
      </c>
      <c r="L45" s="72">
        <f>J45/K45*5/4</f>
        <v>4.1282256703384599</v>
      </c>
      <c r="M45" s="65">
        <f>SUM(M24:M25,M30:M44)</f>
        <v>28048.084570844967</v>
      </c>
      <c r="N45" s="65">
        <f>SUM(N24:N25,N30:N44)</f>
        <v>8429.0000000000018</v>
      </c>
      <c r="O45" s="79">
        <f>M45/N45*5/4</f>
        <v>4.1594620611645752</v>
      </c>
      <c r="P45" s="7"/>
    </row>
    <row r="46" spans="1:16" s="8" customFormat="1" ht="17.45" customHeight="1" x14ac:dyDescent="0.5">
      <c r="A46" s="35">
        <f>A44+1</f>
        <v>33</v>
      </c>
      <c r="B46" s="38" t="s">
        <v>39</v>
      </c>
      <c r="C46" s="40"/>
      <c r="D46" s="40">
        <v>591.05677962303162</v>
      </c>
      <c r="E46" s="40">
        <v>182</v>
      </c>
      <c r="F46" s="73">
        <v>4.0594559040043379</v>
      </c>
      <c r="G46" s="66">
        <v>7214.660745382309</v>
      </c>
      <c r="H46" s="66">
        <v>2030</v>
      </c>
      <c r="I46" s="73">
        <v>4.4425250895211263</v>
      </c>
      <c r="J46" s="66">
        <v>2316.7184913158417</v>
      </c>
      <c r="K46" s="66">
        <v>632</v>
      </c>
      <c r="L46" s="73">
        <v>4.5821172692164591</v>
      </c>
      <c r="M46" s="66">
        <v>3374.1453387737274</v>
      </c>
      <c r="N46" s="66">
        <v>948</v>
      </c>
      <c r="O46" s="80">
        <v>4.4490313011256957</v>
      </c>
      <c r="P46" s="7"/>
    </row>
    <row r="47" spans="1:16" s="8" customFormat="1" ht="17.45" customHeight="1" x14ac:dyDescent="0.5">
      <c r="A47" s="41">
        <f>A46+1</f>
        <v>34</v>
      </c>
      <c r="B47" s="38" t="s">
        <v>20</v>
      </c>
      <c r="C47" s="40"/>
      <c r="D47" s="40">
        <v>7117.395859003067</v>
      </c>
      <c r="E47" s="40">
        <v>2015</v>
      </c>
      <c r="F47" s="73">
        <v>4.4152579770490492</v>
      </c>
      <c r="G47" s="66">
        <v>3725.5869390964508</v>
      </c>
      <c r="H47" s="66">
        <v>1070</v>
      </c>
      <c r="I47" s="73">
        <v>4.3523211905332371</v>
      </c>
      <c r="J47" s="66">
        <v>4687.7813458442688</v>
      </c>
      <c r="K47" s="66">
        <v>1325</v>
      </c>
      <c r="L47" s="73">
        <v>4.4224352319285556</v>
      </c>
      <c r="M47" s="66">
        <v>5176.9213813145952</v>
      </c>
      <c r="N47" s="66">
        <v>1470</v>
      </c>
      <c r="O47" s="80">
        <v>4.396671466503614</v>
      </c>
      <c r="P47" s="7"/>
    </row>
    <row r="48" spans="1:16" s="8" customFormat="1" ht="17.45" customHeight="1" x14ac:dyDescent="0.5">
      <c r="A48" s="35">
        <f>A47+1</f>
        <v>35</v>
      </c>
      <c r="B48" s="38" t="s">
        <v>21</v>
      </c>
      <c r="C48" s="47"/>
      <c r="D48" s="48">
        <v>2061.7538330554962</v>
      </c>
      <c r="E48" s="48">
        <v>597</v>
      </c>
      <c r="F48" s="73">
        <v>4.3169050105852094</v>
      </c>
      <c r="G48" s="66">
        <v>1360.7329065799713</v>
      </c>
      <c r="H48" s="66">
        <v>398</v>
      </c>
      <c r="I48" s="73">
        <v>4.2736586261933773</v>
      </c>
      <c r="J48" s="66">
        <v>3852.6032650470734</v>
      </c>
      <c r="K48" s="66">
        <v>1088</v>
      </c>
      <c r="L48" s="73">
        <v>4.4262445600265092</v>
      </c>
      <c r="M48" s="66">
        <v>2425.0300015608468</v>
      </c>
      <c r="N48" s="66">
        <v>694.33333333333337</v>
      </c>
      <c r="O48" s="80">
        <v>4.3389360656016986</v>
      </c>
      <c r="P48" s="7"/>
    </row>
    <row r="49" spans="1:16" s="10" customFormat="1" ht="17.45" customHeight="1" x14ac:dyDescent="0.5">
      <c r="A49" s="43" t="s">
        <v>43</v>
      </c>
      <c r="B49" s="54"/>
      <c r="C49" s="55"/>
      <c r="D49" s="56">
        <f>SUM(D46:D48)</f>
        <v>9770.2064716815948</v>
      </c>
      <c r="E49" s="56">
        <f>SUM(E46:E48)</f>
        <v>2794</v>
      </c>
      <c r="F49" s="72">
        <f>D49/E49*5/4</f>
        <v>4.3710658874738701</v>
      </c>
      <c r="G49" s="65">
        <f>SUM(G46:G48)</f>
        <v>12300.980591058731</v>
      </c>
      <c r="H49" s="65">
        <f>SUM(H46:H48)</f>
        <v>3498</v>
      </c>
      <c r="I49" s="72">
        <f>G49/H49*5/4</f>
        <v>4.3957191934886826</v>
      </c>
      <c r="J49" s="65">
        <f>SUM(J46:J48)</f>
        <v>10857.103102207184</v>
      </c>
      <c r="K49" s="65">
        <f>SUM(K46:K48)</f>
        <v>3045</v>
      </c>
      <c r="L49" s="72">
        <f>J49/K49*5/4</f>
        <v>4.4569388761113231</v>
      </c>
      <c r="M49" s="65">
        <f>SUM(M46:M48)</f>
        <v>10976.096721649168</v>
      </c>
      <c r="N49" s="65">
        <f>SUM(N46:N48)</f>
        <v>3112.3333333333335</v>
      </c>
      <c r="O49" s="79">
        <f>M49/N49*5/4</f>
        <v>4.4083070264736399</v>
      </c>
      <c r="P49" s="9"/>
    </row>
    <row r="50" spans="1:16" s="8" customFormat="1" ht="17.45" customHeight="1" x14ac:dyDescent="0.5">
      <c r="A50" s="57">
        <f>A48+1</f>
        <v>36</v>
      </c>
      <c r="B50" s="58" t="s">
        <v>44</v>
      </c>
      <c r="C50" s="59"/>
      <c r="D50" s="58">
        <v>2260.6195323467255</v>
      </c>
      <c r="E50" s="58">
        <v>625</v>
      </c>
      <c r="F50" s="75">
        <v>4.521239064693451</v>
      </c>
      <c r="G50" s="68">
        <v>1204.3114485740662</v>
      </c>
      <c r="H50" s="68">
        <v>331</v>
      </c>
      <c r="I50" s="75">
        <v>4.5480039598718509</v>
      </c>
      <c r="J50" s="68">
        <v>3977.5101916790009</v>
      </c>
      <c r="K50" s="68">
        <v>1131</v>
      </c>
      <c r="L50" s="75">
        <v>4.3960103798397441</v>
      </c>
      <c r="M50" s="68">
        <v>2490.4020575284958</v>
      </c>
      <c r="N50" s="68">
        <v>698.66666666666663</v>
      </c>
      <c r="O50" s="81">
        <v>4.4556334521621466</v>
      </c>
      <c r="P50" s="7"/>
    </row>
    <row r="51" spans="1:16" s="10" customFormat="1" ht="17.45" customHeight="1" x14ac:dyDescent="0.5">
      <c r="A51" s="43" t="s">
        <v>45</v>
      </c>
      <c r="B51" s="60"/>
      <c r="C51" s="61"/>
      <c r="D51" s="62">
        <f>SUM(D50)</f>
        <v>2260.6195323467255</v>
      </c>
      <c r="E51" s="62">
        <f>SUM(E50)</f>
        <v>625</v>
      </c>
      <c r="F51" s="76">
        <f>D51/E51*5/4</f>
        <v>4.521239064693451</v>
      </c>
      <c r="G51" s="69">
        <f>SUM(G50)</f>
        <v>1204.3114485740662</v>
      </c>
      <c r="H51" s="69">
        <f>SUM(H50)</f>
        <v>331</v>
      </c>
      <c r="I51" s="76">
        <f>G51/H51*5/4</f>
        <v>4.5480039598718509</v>
      </c>
      <c r="J51" s="69">
        <f>SUM(J50)</f>
        <v>3977.5101916790009</v>
      </c>
      <c r="K51" s="69">
        <f>SUM(K50)</f>
        <v>1131</v>
      </c>
      <c r="L51" s="76">
        <f>J51/K51*5/4</f>
        <v>4.3960103798397441</v>
      </c>
      <c r="M51" s="69">
        <f>SUM(M50)</f>
        <v>2490.4020575284958</v>
      </c>
      <c r="N51" s="69">
        <f>SUM(N50)</f>
        <v>698.66666666666663</v>
      </c>
      <c r="O51" s="82">
        <f>M51/N51*5/4</f>
        <v>4.4556334521621466</v>
      </c>
      <c r="P51" s="9"/>
    </row>
    <row r="52" spans="1:16" s="12" customFormat="1" ht="18" customHeight="1" x14ac:dyDescent="0.5">
      <c r="A52" s="43" t="s">
        <v>38</v>
      </c>
      <c r="B52" s="44"/>
      <c r="C52" s="49"/>
      <c r="D52" s="50">
        <f>SUM(D13,D18,D23,D45,D49,D51)</f>
        <v>133695.13356614113</v>
      </c>
      <c r="E52" s="50">
        <f>SUM(E13,E18,E23,E45,E49,E51)</f>
        <v>38973</v>
      </c>
      <c r="F52" s="72">
        <f>D52/E52*5/4</f>
        <v>4.2880690980339313</v>
      </c>
      <c r="G52" s="65">
        <f>SUM(G13,G18,G23,G45,G49,G51)</f>
        <v>72901.434530138969</v>
      </c>
      <c r="H52" s="65">
        <f>SUM(H13,H18,H23,H45,H49,H51)</f>
        <v>21289</v>
      </c>
      <c r="I52" s="72">
        <f>G52/H52*5/4</f>
        <v>4.2804637682687634</v>
      </c>
      <c r="J52" s="65">
        <f>SUM(J13,J18,J23,J45,J49,J51)</f>
        <v>121822.85201454163</v>
      </c>
      <c r="K52" s="65">
        <f>SUM(K13,K18,K23,K45,K49,K51)</f>
        <v>35751</v>
      </c>
      <c r="L52" s="72">
        <f>J52/K52*5/4</f>
        <v>4.2594211355815794</v>
      </c>
      <c r="M52" s="65">
        <f>SUM(M13,M18,M23,M45,M49,M51)</f>
        <v>111623.92115704219</v>
      </c>
      <c r="N52" s="65">
        <f>SUM(N13,N18,N23,N45,N49,N51)</f>
        <v>32620.166666666672</v>
      </c>
      <c r="O52" s="79">
        <f>M52/N52*5/4</f>
        <v>4.2774122791004352</v>
      </c>
      <c r="P52" s="11"/>
    </row>
    <row r="53" spans="1:16" s="21" customFormat="1" ht="22.5" customHeight="1" x14ac:dyDescent="0.5">
      <c r="A53" s="83" t="s">
        <v>53</v>
      </c>
      <c r="B53" s="16"/>
      <c r="C53" s="22"/>
      <c r="D53" s="23"/>
      <c r="E53" s="20"/>
      <c r="F53" s="17"/>
      <c r="G53" s="18"/>
      <c r="H53" s="19"/>
      <c r="I53" s="18"/>
      <c r="J53" s="20"/>
      <c r="K53" s="20"/>
      <c r="L53" s="19" t="s">
        <v>59</v>
      </c>
      <c r="M53" s="19"/>
      <c r="N53" s="19"/>
      <c r="O53" s="19"/>
    </row>
    <row r="54" spans="1:16" s="13" customFormat="1" ht="12" customHeight="1" x14ac:dyDescent="0.5">
      <c r="C54" s="14"/>
      <c r="D54" s="14"/>
      <c r="E54" s="14"/>
      <c r="I54" s="15"/>
      <c r="J54" s="15"/>
      <c r="K54" s="15"/>
      <c r="L54" s="14"/>
      <c r="M54" s="14"/>
      <c r="N54" s="14"/>
      <c r="O54" s="14"/>
      <c r="P54" s="14"/>
    </row>
  </sheetData>
  <mergeCells count="4">
    <mergeCell ref="A4:A5"/>
    <mergeCell ref="B4:C5"/>
    <mergeCell ref="F4:L4"/>
    <mergeCell ref="O4:O5"/>
  </mergeCells>
  <printOptions horizontalCentered="1" gridLinesSet="0"/>
  <pageMargins left="0.59055118110236227" right="0.19685039370078741" top="0.78740157480314965" bottom="0.26" header="0.43307086614173229" footer="0.17"/>
  <pageSetup paperSize="9" scale="85" firstPageNumber="67" orientation="portrait" useFirstPageNumber="1" r:id="rId1"/>
  <headerFooter alignWithMargins="0">
    <oddHeader>&amp;R&amp;"TH SarabunPSK,Bold"&amp;15สพค. C-3.2-3</oddHeader>
    <oddFooter>&amp;L&amp;7&amp;K00+000&amp;Z&amp;F\&amp;A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C-3.2-3(คะแนนเต็ม 5) (OK)</vt:lpstr>
      <vt:lpstr>'C-3.2-3(คะแนนเต็ม 5) (OK)'!Print_Area</vt:lpstr>
      <vt:lpstr>'C-3.2-3(คะแนนเต็ม 5) (OK)'!Print_Titles</vt:lpstr>
    </vt:vector>
  </TitlesOfParts>
  <Company>Suranaree University of Technology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USER</cp:lastModifiedBy>
  <cp:lastPrinted>2016-07-29T09:51:34Z</cp:lastPrinted>
  <dcterms:created xsi:type="dcterms:W3CDTF">2008-05-22T08:28:45Z</dcterms:created>
  <dcterms:modified xsi:type="dcterms:W3CDTF">2016-07-29T10:09:38Z</dcterms:modified>
</cp:coreProperties>
</file>