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Serv\www\qa\IQA2558\data-QA58\curriculum\AUN-QA-11\AUN-QA11.1-CES\"/>
    </mc:Choice>
  </mc:AlternateContent>
  <bookViews>
    <workbookView xWindow="0" yWindow="0" windowWidth="24000" windowHeight="9735" tabRatio="838" activeTab="5"/>
  </bookViews>
  <sheets>
    <sheet name="c1-11-1-รุ่นปี53-แบบ1-แก้ไขสูตร" sheetId="17" r:id="rId1"/>
    <sheet name="c1-11-1-รุ่นปี53-แบบ2-แก้ไขสูตร" sheetId="19" r:id="rId2"/>
    <sheet name="c1-11-1-รุ่นปี54-แบบ1-แก้ไขสูตร" sheetId="16" r:id="rId3"/>
    <sheet name="c1-11-1-รุ่นปี54-แบบ2-แก้ไขสูตร" sheetId="18" r:id="rId4"/>
    <sheet name="c1-11-1-รุ่นปี55-แบบ1" sheetId="22" r:id="rId5"/>
    <sheet name="c1-11-1-รุ่นปี55-แบบ2" sheetId="23" r:id="rId6"/>
  </sheets>
  <definedNames>
    <definedName name="b" localSheetId="0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>#REF!</definedName>
    <definedName name="_xlnm.Print_Area" localSheetId="0">'c1-11-1-รุ่นปี53-แบบ1-แก้ไขสูตร'!$A$1:$V$61</definedName>
    <definedName name="_xlnm.Print_Area" localSheetId="1">'c1-11-1-รุ่นปี53-แบบ2-แก้ไขสูตร'!$A$1:$V$61</definedName>
    <definedName name="_xlnm.Print_Area" localSheetId="2">'c1-11-1-รุ่นปี54-แบบ1-แก้ไขสูตร'!$A$1:$V$61</definedName>
    <definedName name="_xlnm.Print_Area" localSheetId="3">'c1-11-1-รุ่นปี54-แบบ2-แก้ไขสูตร'!$A$1:$V$61</definedName>
    <definedName name="_xlnm.Print_Area" localSheetId="4">'c1-11-1-รุ่นปี55-แบบ1'!$A$1:$V$61</definedName>
    <definedName name="_xlnm.Print_Area" localSheetId="5">'c1-11-1-รุ่นปี55-แบบ2'!$A$1:$V$61</definedName>
    <definedName name="_xlnm.Print_Titles" localSheetId="0">'c1-11-1-รุ่นปี53-แบบ1-แก้ไขสูตร'!$2:$5</definedName>
    <definedName name="_xlnm.Print_Titles" localSheetId="1">'c1-11-1-รุ่นปี53-แบบ2-แก้ไขสูตร'!$2:$5</definedName>
    <definedName name="_xlnm.Print_Titles" localSheetId="2">'c1-11-1-รุ่นปี54-แบบ1-แก้ไขสูตร'!$2:$5</definedName>
    <definedName name="_xlnm.Print_Titles" localSheetId="3">'c1-11-1-รุ่นปี54-แบบ2-แก้ไขสูตร'!$2:$5</definedName>
    <definedName name="_xlnm.Print_Titles" localSheetId="4">'c1-11-1-รุ่นปี55-แบบ1'!$2:$5</definedName>
    <definedName name="_xlnm.Print_Titles" localSheetId="5">'c1-11-1-รุ่นปี55-แบบ2'!$2:$5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9" i="18" l="1"/>
  <c r="V49" i="23" l="1"/>
  <c r="V48" i="23"/>
  <c r="V47" i="23"/>
  <c r="V46" i="23"/>
  <c r="V44" i="23"/>
  <c r="V41" i="23"/>
  <c r="V34" i="23"/>
  <c r="V29" i="23"/>
  <c r="V26" i="23"/>
  <c r="V23" i="23"/>
  <c r="V21" i="23"/>
  <c r="V19" i="23"/>
  <c r="V17" i="23"/>
  <c r="V10" i="23"/>
  <c r="S48" i="23"/>
  <c r="S49" i="23" s="1"/>
  <c r="R48" i="23"/>
  <c r="R49" i="23" s="1"/>
  <c r="Q48" i="23"/>
  <c r="Q49" i="23" s="1"/>
  <c r="P48" i="23"/>
  <c r="P49" i="23" s="1"/>
  <c r="M48" i="23"/>
  <c r="L48" i="23"/>
  <c r="K48" i="23"/>
  <c r="J48" i="23"/>
  <c r="I48" i="23"/>
  <c r="H48" i="23"/>
  <c r="G48" i="23"/>
  <c r="F48" i="23"/>
  <c r="E48" i="23"/>
  <c r="D48" i="23"/>
  <c r="C48" i="23"/>
  <c r="B48" i="23"/>
  <c r="B49" i="23" s="1"/>
  <c r="T47" i="23"/>
  <c r="U47" i="23" s="1"/>
  <c r="O47" i="23"/>
  <c r="N47" i="23"/>
  <c r="N46" i="23"/>
  <c r="O46" i="23" s="1"/>
  <c r="O44" i="23"/>
  <c r="N44" i="23"/>
  <c r="N41" i="23"/>
  <c r="O41" i="23" s="1"/>
  <c r="U40" i="23"/>
  <c r="T40" i="23"/>
  <c r="T39" i="23"/>
  <c r="U39" i="23" s="1"/>
  <c r="O34" i="23"/>
  <c r="N34" i="23"/>
  <c r="N48" i="23" s="1"/>
  <c r="O48" i="23" s="1"/>
  <c r="T31" i="23"/>
  <c r="U31" i="23" s="1"/>
  <c r="M29" i="23"/>
  <c r="L29" i="23"/>
  <c r="L49" i="23" s="1"/>
  <c r="K29" i="23"/>
  <c r="J29" i="23"/>
  <c r="I29" i="23"/>
  <c r="H29" i="23"/>
  <c r="H49" i="23" s="1"/>
  <c r="G29" i="23"/>
  <c r="F29" i="23"/>
  <c r="E29" i="23"/>
  <c r="D29" i="23"/>
  <c r="D49" i="23" s="1"/>
  <c r="C29" i="23"/>
  <c r="B29" i="23"/>
  <c r="N26" i="23"/>
  <c r="O26" i="23" s="1"/>
  <c r="T23" i="23"/>
  <c r="S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U23" i="23" s="1"/>
  <c r="N22" i="23"/>
  <c r="N21" i="23"/>
  <c r="O21" i="23" s="1"/>
  <c r="N20" i="23"/>
  <c r="U19" i="23"/>
  <c r="T19" i="23"/>
  <c r="O19" i="23"/>
  <c r="N19" i="23"/>
  <c r="N23" i="23" s="1"/>
  <c r="O23" i="23" s="1"/>
  <c r="S17" i="23"/>
  <c r="R17" i="23"/>
  <c r="Q17" i="23"/>
  <c r="P17" i="23"/>
  <c r="M17" i="23"/>
  <c r="M49" i="23" s="1"/>
  <c r="L17" i="23"/>
  <c r="K17" i="23"/>
  <c r="K49" i="23" s="1"/>
  <c r="J17" i="23"/>
  <c r="J49" i="23" s="1"/>
  <c r="I17" i="23"/>
  <c r="I49" i="23" s="1"/>
  <c r="H17" i="23"/>
  <c r="G17" i="23"/>
  <c r="G49" i="23" s="1"/>
  <c r="F17" i="23"/>
  <c r="F49" i="23" s="1"/>
  <c r="E17" i="23"/>
  <c r="E49" i="23" s="1"/>
  <c r="D17" i="23"/>
  <c r="C17" i="23"/>
  <c r="C49" i="23" s="1"/>
  <c r="B17" i="23"/>
  <c r="U15" i="23"/>
  <c r="T15" i="23"/>
  <c r="T14" i="23"/>
  <c r="T13" i="23"/>
  <c r="T12" i="23"/>
  <c r="T11" i="23"/>
  <c r="U11" i="23" s="1"/>
  <c r="U10" i="23"/>
  <c r="T10" i="23"/>
  <c r="N10" i="23"/>
  <c r="O10" i="23" s="1"/>
  <c r="U7" i="23"/>
  <c r="T7" i="23"/>
  <c r="T17" i="23" s="1"/>
  <c r="U17" i="23" s="1"/>
  <c r="T49" i="22"/>
  <c r="U49" i="22" s="1"/>
  <c r="R49" i="22"/>
  <c r="B48" i="22"/>
  <c r="B49" i="22" s="1"/>
  <c r="T29" i="22"/>
  <c r="R29" i="22"/>
  <c r="Q29" i="22"/>
  <c r="Q49" i="22" s="1"/>
  <c r="B29" i="22"/>
  <c r="U29" i="22" s="1"/>
  <c r="U28" i="22"/>
  <c r="T28" i="22"/>
  <c r="N29" i="23" l="1"/>
  <c r="O29" i="23" s="1"/>
  <c r="N17" i="23"/>
  <c r="T48" i="23"/>
  <c r="B49" i="19"/>
  <c r="B49" i="17"/>
  <c r="V8" i="18"/>
  <c r="O17" i="23" l="1"/>
  <c r="N49" i="23"/>
  <c r="O49" i="23" s="1"/>
  <c r="U48" i="23"/>
  <c r="T49" i="23"/>
  <c r="U49" i="23" s="1"/>
  <c r="V49" i="16"/>
  <c r="V29" i="16"/>
  <c r="V28" i="16"/>
  <c r="V25" i="16"/>
  <c r="V49" i="17"/>
  <c r="V29" i="17"/>
  <c r="V28" i="17"/>
  <c r="V23" i="17"/>
  <c r="V19" i="17"/>
  <c r="V17" i="17"/>
  <c r="V12" i="17"/>
  <c r="V48" i="18"/>
  <c r="V46" i="18"/>
  <c r="V40" i="18"/>
  <c r="V38" i="18"/>
  <c r="V37" i="18"/>
  <c r="V33" i="18"/>
  <c r="V32" i="18"/>
  <c r="V29" i="18"/>
  <c r="V28" i="18"/>
  <c r="V23" i="18"/>
  <c r="V21" i="18"/>
  <c r="V19" i="18"/>
  <c r="V17" i="18"/>
  <c r="V12" i="18"/>
  <c r="V11" i="18"/>
  <c r="V10" i="18"/>
  <c r="V8" i="19"/>
  <c r="V11" i="19"/>
  <c r="V15" i="19"/>
  <c r="V17" i="19"/>
  <c r="V19" i="19"/>
  <c r="V21" i="19"/>
  <c r="V23" i="19"/>
  <c r="V26" i="19"/>
  <c r="V29" i="19"/>
  <c r="V37" i="19"/>
  <c r="V38" i="19"/>
  <c r="V41" i="19"/>
  <c r="V46" i="19"/>
  <c r="V48" i="19"/>
  <c r="V49" i="19"/>
  <c r="V7" i="19"/>
  <c r="O44" i="18" l="1"/>
  <c r="O43" i="18"/>
  <c r="O41" i="18"/>
  <c r="O36" i="18"/>
  <c r="O35" i="18"/>
  <c r="N37" i="18" l="1"/>
  <c r="O37" i="18" s="1"/>
  <c r="N38" i="18"/>
  <c r="O38" i="18" s="1"/>
  <c r="N40" i="18"/>
  <c r="O40" i="18" s="1"/>
  <c r="N46" i="18"/>
  <c r="O46" i="18" s="1"/>
  <c r="N33" i="18"/>
  <c r="O33" i="18" s="1"/>
  <c r="N32" i="18"/>
  <c r="O32" i="18" s="1"/>
  <c r="D29" i="18"/>
  <c r="E29" i="18"/>
  <c r="F29" i="18"/>
  <c r="G29" i="18"/>
  <c r="H29" i="18"/>
  <c r="I29" i="18"/>
  <c r="J29" i="18"/>
  <c r="K29" i="18"/>
  <c r="L29" i="18"/>
  <c r="M29" i="18"/>
  <c r="C29" i="18"/>
  <c r="N28" i="16"/>
  <c r="O28" i="16" s="1"/>
  <c r="N41" i="19"/>
  <c r="O41" i="19" s="1"/>
  <c r="N38" i="19"/>
  <c r="O38" i="19" s="1"/>
  <c r="N37" i="19"/>
  <c r="O37" i="19" s="1"/>
  <c r="N48" i="18" l="1"/>
  <c r="C48" i="18" l="1"/>
  <c r="D48" i="18"/>
  <c r="D49" i="18" s="1"/>
  <c r="E48" i="18"/>
  <c r="E49" i="18" s="1"/>
  <c r="F48" i="18"/>
  <c r="F49" i="18" s="1"/>
  <c r="G48" i="18"/>
  <c r="G49" i="18" s="1"/>
  <c r="H48" i="18"/>
  <c r="H49" i="18" s="1"/>
  <c r="I48" i="18"/>
  <c r="I49" i="18" s="1"/>
  <c r="J48" i="18"/>
  <c r="J49" i="18" s="1"/>
  <c r="K48" i="18"/>
  <c r="K49" i="18" s="1"/>
  <c r="L48" i="18"/>
  <c r="L49" i="18" s="1"/>
  <c r="M48" i="18"/>
  <c r="M49" i="18" s="1"/>
  <c r="N28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N21" i="18"/>
  <c r="O21" i="18" s="1"/>
  <c r="N19" i="18"/>
  <c r="O19" i="18" s="1"/>
  <c r="C17" i="18"/>
  <c r="D17" i="18"/>
  <c r="E17" i="18"/>
  <c r="F17" i="18"/>
  <c r="G17" i="18"/>
  <c r="H17" i="18"/>
  <c r="I17" i="18"/>
  <c r="J17" i="18"/>
  <c r="K17" i="18"/>
  <c r="L17" i="18"/>
  <c r="M17" i="18"/>
  <c r="N10" i="18"/>
  <c r="O10" i="18" s="1"/>
  <c r="N11" i="18"/>
  <c r="O11" i="18" s="1"/>
  <c r="N12" i="18"/>
  <c r="O12" i="18" s="1"/>
  <c r="N8" i="18"/>
  <c r="O8" i="18" s="1"/>
  <c r="D49" i="16"/>
  <c r="H49" i="16"/>
  <c r="L49" i="16"/>
  <c r="C29" i="16"/>
  <c r="C49" i="16" s="1"/>
  <c r="D29" i="16"/>
  <c r="E29" i="16"/>
  <c r="E49" i="16" s="1"/>
  <c r="F29" i="16"/>
  <c r="F49" i="16" s="1"/>
  <c r="G29" i="16"/>
  <c r="G49" i="16" s="1"/>
  <c r="H29" i="16"/>
  <c r="I29" i="16"/>
  <c r="I49" i="16" s="1"/>
  <c r="J29" i="16"/>
  <c r="J49" i="16" s="1"/>
  <c r="K29" i="16"/>
  <c r="K49" i="16" s="1"/>
  <c r="L29" i="16"/>
  <c r="M29" i="16"/>
  <c r="M49" i="16" s="1"/>
  <c r="N25" i="16"/>
  <c r="C48" i="19"/>
  <c r="D48" i="19"/>
  <c r="E48" i="19"/>
  <c r="F48" i="19"/>
  <c r="G48" i="19"/>
  <c r="G49" i="19" s="1"/>
  <c r="H48" i="19"/>
  <c r="I48" i="19"/>
  <c r="J48" i="19"/>
  <c r="K48" i="19"/>
  <c r="K49" i="19" s="1"/>
  <c r="L48" i="19"/>
  <c r="M48" i="19"/>
  <c r="N46" i="19"/>
  <c r="O46" i="19" s="1"/>
  <c r="C29" i="19"/>
  <c r="D29" i="19"/>
  <c r="D49" i="19" s="1"/>
  <c r="E29" i="19"/>
  <c r="E49" i="19" s="1"/>
  <c r="F29" i="19"/>
  <c r="F49" i="19" s="1"/>
  <c r="G29" i="19"/>
  <c r="H29" i="19"/>
  <c r="H49" i="19" s="1"/>
  <c r="I29" i="19"/>
  <c r="I49" i="19" s="1"/>
  <c r="J29" i="19"/>
  <c r="J49" i="19" s="1"/>
  <c r="K29" i="19"/>
  <c r="L29" i="19"/>
  <c r="L49" i="19" s="1"/>
  <c r="M29" i="19"/>
  <c r="M49" i="19" s="1"/>
  <c r="N26" i="19"/>
  <c r="O26" i="19" s="1"/>
  <c r="C23" i="19"/>
  <c r="D23" i="19"/>
  <c r="E23" i="19"/>
  <c r="F23" i="19"/>
  <c r="G23" i="19"/>
  <c r="H23" i="19"/>
  <c r="I23" i="19"/>
  <c r="J23" i="19"/>
  <c r="K23" i="19"/>
  <c r="L23" i="19"/>
  <c r="M23" i="19"/>
  <c r="N21" i="19"/>
  <c r="O21" i="19" s="1"/>
  <c r="N19" i="19"/>
  <c r="O19" i="19" s="1"/>
  <c r="C17" i="19"/>
  <c r="D17" i="19"/>
  <c r="E17" i="19"/>
  <c r="F17" i="19"/>
  <c r="G17" i="19"/>
  <c r="H17" i="19"/>
  <c r="I17" i="19"/>
  <c r="J17" i="19"/>
  <c r="K17" i="19"/>
  <c r="L17" i="19"/>
  <c r="M17" i="19"/>
  <c r="N8" i="19"/>
  <c r="O8" i="19" s="1"/>
  <c r="N11" i="19"/>
  <c r="O11" i="19" s="1"/>
  <c r="N15" i="19"/>
  <c r="O15" i="19" s="1"/>
  <c r="N7" i="19"/>
  <c r="O7" i="19" s="1"/>
  <c r="G49" i="17"/>
  <c r="K49" i="17"/>
  <c r="N28" i="17"/>
  <c r="M29" i="17"/>
  <c r="L29" i="17"/>
  <c r="K29" i="17"/>
  <c r="J29" i="17"/>
  <c r="I29" i="17"/>
  <c r="H29" i="17"/>
  <c r="G29" i="17"/>
  <c r="F29" i="17"/>
  <c r="E29" i="17"/>
  <c r="D29" i="17"/>
  <c r="C29" i="17"/>
  <c r="N29" i="17" s="1"/>
  <c r="B29" i="17"/>
  <c r="M23" i="17"/>
  <c r="L23" i="17"/>
  <c r="K23" i="17"/>
  <c r="J23" i="17"/>
  <c r="I23" i="17"/>
  <c r="H23" i="17"/>
  <c r="G23" i="17"/>
  <c r="F23" i="17"/>
  <c r="E23" i="17"/>
  <c r="D23" i="17"/>
  <c r="C23" i="17"/>
  <c r="N19" i="17"/>
  <c r="O19" i="17" s="1"/>
  <c r="C17" i="17"/>
  <c r="C49" i="17" s="1"/>
  <c r="N49" i="17" s="1"/>
  <c r="D17" i="17"/>
  <c r="D49" i="17" s="1"/>
  <c r="E17" i="17"/>
  <c r="E49" i="17" s="1"/>
  <c r="F17" i="17"/>
  <c r="F49" i="17" s="1"/>
  <c r="G17" i="17"/>
  <c r="H17" i="17"/>
  <c r="H49" i="17" s="1"/>
  <c r="I17" i="17"/>
  <c r="I49" i="17" s="1"/>
  <c r="J17" i="17"/>
  <c r="J49" i="17" s="1"/>
  <c r="K17" i="17"/>
  <c r="L17" i="17"/>
  <c r="L49" i="17" s="1"/>
  <c r="M17" i="17"/>
  <c r="M49" i="17" s="1"/>
  <c r="N12" i="17"/>
  <c r="O12" i="17" s="1"/>
  <c r="O28" i="18" l="1"/>
  <c r="N29" i="18"/>
  <c r="N23" i="19"/>
  <c r="O23" i="19" s="1"/>
  <c r="N48" i="19"/>
  <c r="N29" i="16"/>
  <c r="O25" i="16"/>
  <c r="N17" i="17"/>
  <c r="N23" i="17"/>
  <c r="N29" i="19"/>
  <c r="N17" i="18"/>
  <c r="C49" i="19"/>
  <c r="C49" i="18"/>
  <c r="N17" i="19"/>
  <c r="B23" i="19"/>
  <c r="O29" i="18" l="1"/>
  <c r="N49" i="18"/>
  <c r="N49" i="16"/>
  <c r="O49" i="16" s="1"/>
  <c r="N49" i="19"/>
  <c r="B48" i="18"/>
  <c r="B29" i="18"/>
  <c r="B23" i="18"/>
  <c r="O23" i="18" s="1"/>
  <c r="B17" i="18"/>
  <c r="O17" i="18" s="1"/>
  <c r="B48" i="19"/>
  <c r="O48" i="19" s="1"/>
  <c r="B29" i="19"/>
  <c r="B17" i="19"/>
  <c r="B29" i="16"/>
  <c r="B49" i="16" s="1"/>
  <c r="B23" i="17"/>
  <c r="O23" i="17" s="1"/>
  <c r="B17" i="17"/>
  <c r="O17" i="17" s="1"/>
  <c r="O29" i="16" l="1"/>
  <c r="O49" i="17"/>
  <c r="O29" i="19"/>
  <c r="O17" i="19"/>
  <c r="O48" i="18"/>
  <c r="B49" i="18"/>
  <c r="O49" i="18" s="1"/>
  <c r="S48" i="18"/>
  <c r="S49" i="18" s="1"/>
  <c r="R48" i="18"/>
  <c r="R49" i="18" s="1"/>
  <c r="Q48" i="18"/>
  <c r="Q49" i="18" s="1"/>
  <c r="P48" i="18"/>
  <c r="T48" i="18" s="1"/>
  <c r="T46" i="18"/>
  <c r="U46" i="18" s="1"/>
  <c r="T44" i="18"/>
  <c r="U44" i="18" s="1"/>
  <c r="T43" i="18"/>
  <c r="U43" i="18" s="1"/>
  <c r="T41" i="18"/>
  <c r="U41" i="18" s="1"/>
  <c r="T39" i="18"/>
  <c r="T38" i="18"/>
  <c r="U38" i="18" s="1"/>
  <c r="T37" i="18"/>
  <c r="U37" i="18" s="1"/>
  <c r="T36" i="18"/>
  <c r="U36" i="18" s="1"/>
  <c r="T35" i="18"/>
  <c r="U35" i="18" s="1"/>
  <c r="T28" i="18"/>
  <c r="U28" i="18" s="1"/>
  <c r="T26" i="18"/>
  <c r="U26" i="18" s="1"/>
  <c r="R29" i="18"/>
  <c r="P29" i="18"/>
  <c r="T29" i="18" s="1"/>
  <c r="U29" i="18" s="1"/>
  <c r="S17" i="18"/>
  <c r="Q17" i="18"/>
  <c r="P17" i="18"/>
  <c r="T16" i="18"/>
  <c r="U16" i="18" s="1"/>
  <c r="T15" i="18"/>
  <c r="U15" i="18" s="1"/>
  <c r="T10" i="18"/>
  <c r="U10" i="18" s="1"/>
  <c r="S49" i="19"/>
  <c r="S48" i="19"/>
  <c r="Q48" i="19"/>
  <c r="Q49" i="19" s="1"/>
  <c r="P48" i="19"/>
  <c r="P49" i="19" s="1"/>
  <c r="T44" i="19"/>
  <c r="U44" i="19" s="1"/>
  <c r="T41" i="19"/>
  <c r="U41" i="19" s="1"/>
  <c r="T40" i="19"/>
  <c r="U40" i="19" s="1"/>
  <c r="T37" i="19"/>
  <c r="U37" i="19" s="1"/>
  <c r="T36" i="19"/>
  <c r="U36" i="19" s="1"/>
  <c r="T32" i="19"/>
  <c r="U32" i="19" s="1"/>
  <c r="T28" i="19"/>
  <c r="U28" i="19" s="1"/>
  <c r="T27" i="19"/>
  <c r="U27" i="19" s="1"/>
  <c r="Q29" i="19"/>
  <c r="P29" i="19"/>
  <c r="T29" i="19" s="1"/>
  <c r="U29" i="19" s="1"/>
  <c r="T23" i="19"/>
  <c r="U23" i="19" s="1"/>
  <c r="T21" i="19"/>
  <c r="U21" i="19" s="1"/>
  <c r="S23" i="19"/>
  <c r="S17" i="19"/>
  <c r="R17" i="19"/>
  <c r="R49" i="19" s="1"/>
  <c r="P17" i="19"/>
  <c r="T15" i="19"/>
  <c r="U15" i="19" s="1"/>
  <c r="T11" i="19"/>
  <c r="U11" i="19" s="1"/>
  <c r="T10" i="19"/>
  <c r="U10" i="19" s="1"/>
  <c r="U48" i="18" l="1"/>
  <c r="P49" i="18"/>
  <c r="T17" i="19"/>
  <c r="U17" i="19" s="1"/>
  <c r="T48" i="19"/>
  <c r="T17" i="18"/>
  <c r="U17" i="18" s="1"/>
  <c r="O49" i="19"/>
  <c r="T49" i="18" l="1"/>
  <c r="U49" i="18" s="1"/>
  <c r="U48" i="19"/>
  <c r="T49" i="19"/>
  <c r="U49" i="19" s="1"/>
</calcChain>
</file>

<file path=xl/sharedStrings.xml><?xml version="1.0" encoding="utf-8"?>
<sst xmlns="http://schemas.openxmlformats.org/spreadsheetml/2006/main" count="422" uniqueCount="80">
  <si>
    <t>สำนักวิชา/หลักสูตร</t>
  </si>
  <si>
    <t>1. วิทยาศาสตร์</t>
  </si>
  <si>
    <t>1) คณิตศาสตร์ประยุกต์</t>
  </si>
  <si>
    <t>2) ฟิสิกส์</t>
  </si>
  <si>
    <t>3) ฟิสิกส์ประยุกต์</t>
  </si>
  <si>
    <t>4) เคมี</t>
  </si>
  <si>
    <t>5) ชีววิทยาสิ่งแวดล้อม</t>
  </si>
  <si>
    <t>6) ชีวเคมี</t>
  </si>
  <si>
    <t>7) เทคโนโลยีเลเซอร์</t>
  </si>
  <si>
    <t>8) จุลชีววิทยา</t>
  </si>
  <si>
    <t>9) ภูมิสารสนเทศ</t>
  </si>
  <si>
    <t>10) ชีวเวชศาสตร์</t>
  </si>
  <si>
    <t>รวมสำนักวิชาวิทยาศาสตร์</t>
  </si>
  <si>
    <t xml:space="preserve">2. เทคโนโลยีสังคม  </t>
  </si>
  <si>
    <t xml:space="preserve">1) วิทยาการสารสนเทศ </t>
  </si>
  <si>
    <t>2) การจัดการ</t>
  </si>
  <si>
    <t>3) ภาษาอังกฤษศึกษา</t>
  </si>
  <si>
    <t>4) สหกิจศึกษา</t>
  </si>
  <si>
    <t>รวมสำนักวิชาเทคโนโลยีสังคม</t>
  </si>
  <si>
    <t>3. เทคโนโลยีการเกษตร</t>
  </si>
  <si>
    <t>1) พืชศาสตร์</t>
  </si>
  <si>
    <t>2) เทคโนโลยีการผลิตสัตว์</t>
  </si>
  <si>
    <t>3) เทคโนโลยีอาหาร</t>
  </si>
  <si>
    <t>4) เทคโนโลยีชีวภาพ</t>
  </si>
  <si>
    <t>รวมสำนักวิชาเทคโนโลยีการเกษตร</t>
  </si>
  <si>
    <t>4. วิศวกรรมศาสตร์</t>
  </si>
  <si>
    <t>รวมสำนักวิชาวิศวกรรมศาสตร์</t>
  </si>
  <si>
    <t>รวม</t>
  </si>
  <si>
    <t>4 ปี</t>
  </si>
  <si>
    <t>3 ปี</t>
  </si>
  <si>
    <t>5 ปี</t>
  </si>
  <si>
    <t>&gt; 3</t>
  </si>
  <si>
    <t>จำนวนปี
ที่ใช้ใน
การศึกษา
เฉลี่ย</t>
  </si>
  <si>
    <t>3 ปี
1 เทอม</t>
  </si>
  <si>
    <t>3 ปี
2 เทอม</t>
  </si>
  <si>
    <t>4 ปี
1 เทอม</t>
  </si>
  <si>
    <t>4 ปี
2 เทอม</t>
  </si>
  <si>
    <t>จำนวนนักศึกษาที่สำเร็จการศึกษาภายในระยะเวลา (ปี)</t>
  </si>
  <si>
    <t>จำนวนนักศึกษาที่ลงทะเบียน
(1)</t>
  </si>
  <si>
    <t xml:space="preserve">จำนวน
(2)
</t>
  </si>
  <si>
    <t xml:space="preserve">ร้อยละ
(2/1)*100
</t>
  </si>
  <si>
    <t>จำนวนนักศึกษา
ที่พ้นสถานภาพในชั้นปีที่</t>
  </si>
  <si>
    <t xml:space="preserve">จำนวน
(3)
</t>
  </si>
  <si>
    <t xml:space="preserve">ร้อยละ
(3/1)*100
</t>
  </si>
  <si>
    <t xml:space="preserve"> ภาพรวมระดับปริญญาเอก</t>
  </si>
  <si>
    <t>5 ปี
1 เทอม</t>
  </si>
  <si>
    <t>5 ปี
2 เทอม</t>
  </si>
  <si>
    <t>6 ปี</t>
  </si>
  <si>
    <r>
      <rPr>
        <sz val="13"/>
        <color theme="1"/>
        <rFont val="Calibri"/>
        <family val="2"/>
      </rPr>
      <t>&gt;</t>
    </r>
    <r>
      <rPr>
        <b/>
        <sz val="13"/>
        <color theme="1"/>
        <rFont val="Calibri"/>
        <family val="2"/>
      </rPr>
      <t xml:space="preserve"> </t>
    </r>
    <r>
      <rPr>
        <b/>
        <sz val="13"/>
        <color theme="1"/>
        <rFont val="TH SarabunPSK"/>
        <family val="2"/>
      </rPr>
      <t>6 ปี</t>
    </r>
  </si>
  <si>
    <t>1) วิศวกรรมการผลิต</t>
  </si>
  <si>
    <t>2) วิศวกรรมเกษตรและอาหาร</t>
  </si>
  <si>
    <t xml:space="preserve">3) วิศวกรรมขนส่ง </t>
  </si>
  <si>
    <t>4) วิศวกรรมคอมพิวเตอร์</t>
  </si>
  <si>
    <t>5) วิศวกรรมเคมี</t>
  </si>
  <si>
    <t>6) วิศวกรรมเครื่องกล</t>
  </si>
  <si>
    <t>7) วิศวกรรมเซรามิก</t>
  </si>
  <si>
    <t>8) วิศวกรรมโทรคมนาคม</t>
  </si>
  <si>
    <t>9) วิศวกรรมพอลิเมอร์</t>
  </si>
  <si>
    <t>10) วิศวกรรมไฟฟ้า</t>
  </si>
  <si>
    <t>11) วิศวกรรมโยธา</t>
  </si>
  <si>
    <t>12) วิศวกรรมโลหการ</t>
  </si>
  <si>
    <t>13) วิศวกรรมสิ่งแวดล้อม</t>
  </si>
  <si>
    <t>14) วิศวกรรมอุตสาหการ</t>
  </si>
  <si>
    <t>15) วิศวกรรมอิเล็กทรอนิกส์ และโฟตอนนิกส์</t>
  </si>
  <si>
    <t>16) เทคโนโลยีธรณี</t>
  </si>
  <si>
    <t>17) การบริหารงานก่อสร้างและสาธารณูปโภค</t>
  </si>
  <si>
    <r>
      <t>ระดับปริญญาเอก (</t>
    </r>
    <r>
      <rPr>
        <b/>
        <u/>
        <sz val="18"/>
        <color theme="1"/>
        <rFont val="TH SarabunPSK"/>
        <family val="2"/>
      </rPr>
      <t>แบบ 1</t>
    </r>
    <r>
      <rPr>
        <b/>
        <sz val="18"/>
        <color theme="1"/>
        <rFont val="TH SarabunPSK"/>
        <family val="2"/>
      </rPr>
      <t xml:space="preserve"> : การวิจัยเพื่อทำวิทยานิพนธ์โดยไม่ต้องศึกษารายวิชา)</t>
    </r>
  </si>
  <si>
    <r>
      <t>ระดับปริญญาเอก (</t>
    </r>
    <r>
      <rPr>
        <b/>
        <u/>
        <sz val="18"/>
        <color theme="1"/>
        <rFont val="TH SarabunPSK"/>
        <family val="2"/>
      </rPr>
      <t>แบบ 2</t>
    </r>
    <r>
      <rPr>
        <b/>
        <sz val="18"/>
        <color theme="1"/>
        <rFont val="TH SarabunPSK"/>
        <family val="2"/>
      </rPr>
      <t xml:space="preserve"> : </t>
    </r>
    <r>
      <rPr>
        <b/>
        <sz val="16"/>
        <color theme="1"/>
        <rFont val="TH SarabunPSK"/>
        <family val="2"/>
      </rPr>
      <t>เน้นการวิจัยโดยมีการทำวิทยานิพนธ์และศึกษางานรายวิชาเพิ่มเติม</t>
    </r>
    <r>
      <rPr>
        <b/>
        <sz val="18"/>
        <color theme="1"/>
        <rFont val="TH SarabunPSK"/>
        <family val="2"/>
      </rPr>
      <t>)</t>
    </r>
  </si>
  <si>
    <r>
      <t>ระดับปริญญาเอก (</t>
    </r>
    <r>
      <rPr>
        <b/>
        <u/>
        <sz val="18"/>
        <color theme="1"/>
        <rFont val="TH SarabunPSK"/>
        <family val="2"/>
      </rPr>
      <t>แบบ 1</t>
    </r>
    <r>
      <rPr>
        <b/>
        <sz val="18"/>
        <color theme="1"/>
        <rFont val="TH SarabunPSK"/>
        <family val="2"/>
      </rPr>
      <t xml:space="preserve"> : </t>
    </r>
    <r>
      <rPr>
        <b/>
        <sz val="16"/>
        <color theme="1"/>
        <rFont val="TH SarabunPSK"/>
        <family val="2"/>
      </rPr>
      <t>การวิจัยเพื่อทำวิทยานิพนธ์โดยไม่ต้องศึกษารายวิชา</t>
    </r>
    <r>
      <rPr>
        <b/>
        <sz val="18"/>
        <color theme="1"/>
        <rFont val="TH SarabunPSK"/>
        <family val="2"/>
      </rPr>
      <t>)</t>
    </r>
  </si>
  <si>
    <t>(ข้อมูลประกอบตาราง AUN-QA 11-1 ระดับหลักสูตร)</t>
  </si>
  <si>
    <r>
      <t xml:space="preserve">ตารางที่ C.1-11-1 การคงอยู่และการสำเร็จการศึกษาของนักศึกษาระดับปริญญาเอก (แบบ 1)  รุ่นปีการศึกษา 2554 (เมื่อสิ้นภาคการศึกษาที่ 2/2558) </t>
    </r>
    <r>
      <rPr>
        <b/>
        <sz val="16"/>
        <color rgb="FFC00000"/>
        <rFont val="TH SarabunPSK"/>
        <family val="2"/>
      </rPr>
      <t xml:space="preserve">(ข้อมูล 4 ปี 2 เทอม) </t>
    </r>
  </si>
  <si>
    <r>
      <t xml:space="preserve">ตารางที่ C.1-11-1 การคงอยู่และการสำเร็จการศึกษาของนักศึกษาระดับปริญญาเอก (แบบ 2)  รุ่นปีการศึกษา 2554 (เมื่อสิ้นภาคการศึกษาที่ 2/2558) </t>
    </r>
    <r>
      <rPr>
        <b/>
        <sz val="16"/>
        <color rgb="FFC00000"/>
        <rFont val="TH SarabunPSK"/>
        <family val="2"/>
      </rPr>
      <t xml:space="preserve">(ข้อมูล 4 ปี 2 เทอม) </t>
    </r>
  </si>
  <si>
    <r>
      <t xml:space="preserve">ตารางที่ C.1-11-1 การคงอยู่และการสำเร็จการศึกษาของนักศึกษาระดับปริญญาเอก (แบบ 1)  รุ่นปีการศึกษา 2553 (เมื่อสิ้นภาคการศึกษาที่ 2/2558)  </t>
    </r>
    <r>
      <rPr>
        <b/>
        <sz val="16"/>
        <color rgb="FFC00000"/>
        <rFont val="TH SarabunPSK"/>
        <family val="2"/>
      </rPr>
      <t xml:space="preserve">(ข้อมูล 5 ปี 2 เทอม) </t>
    </r>
  </si>
  <si>
    <r>
      <t>ตารางที่ C.1-11-1 การคงอยู่และการสำเร็จการศึกษาของนักศึกษาระดับปริญญาเอก (แบบ 2)  รุ่นปีการศึกษา 2553 (เมื่อสิ้นภาคการศึกษาที่ 2/2558)</t>
    </r>
    <r>
      <rPr>
        <b/>
        <sz val="16"/>
        <color rgb="FFC00000"/>
        <rFont val="TH SarabunPSK"/>
        <family val="2"/>
      </rPr>
      <t xml:space="preserve"> (ข้อมูล 5 ปี 2 เทอม) </t>
    </r>
  </si>
  <si>
    <t>เดิมลงทะเบียนมี 2 คน เปลี่ยนระดับป.เอกเป็น ป.โท</t>
  </si>
  <si>
    <t>น่าจะมีนศ. ลงทะเบียนอาจย้ายจากแบบ 2 เป็น แบบ 1 หรือไม่</t>
  </si>
  <si>
    <t xml:space="preserve">4) เทคโนโลยีชีวภาพ </t>
  </si>
  <si>
    <t xml:space="preserve">(ข้อมูลประกอบตาราง AUN-QA 11-1 ระดับหลักสูตร) </t>
  </si>
  <si>
    <r>
      <t xml:space="preserve">ตารางที่ C.1-11-1 การคงอยู่และการสำเร็จการศึกษาของนักศึกษาระดับปริญญาเอก (แบบ 1)  รุ่นปีการศึกษา 2555 (เมื่อสิ้นภาคการศึกษาที่ 3/2558) </t>
    </r>
    <r>
      <rPr>
        <b/>
        <sz val="14"/>
        <color rgb="FFFF0000"/>
        <rFont val="TH SarabunPSK"/>
        <family val="2"/>
      </rPr>
      <t xml:space="preserve"> (ข้อมูล 4 ปี) </t>
    </r>
  </si>
  <si>
    <r>
      <t xml:space="preserve">ตารางที่ C.1-11-1 การคงอยู่และการสำเร็จการศึกษาของนักศึกษาระดับปริญญาเอก (แบบ 2)  รุ่นปีการศึกษา 2555 (เมื่อสิ้นภาคการศึกษาที่ 3/2558)  </t>
    </r>
    <r>
      <rPr>
        <b/>
        <sz val="16"/>
        <color rgb="FFFF0000"/>
        <rFont val="TH SarabunPSK"/>
        <family val="2"/>
      </rPr>
      <t xml:space="preserve">(ข้อมูล 4 ปี)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</si>
</sst>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name val="CordiaUPC"/>
      <family val="1"/>
      <charset val="66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b/>
      <sz val="13"/>
      <color theme="1"/>
      <name val="Calibri"/>
      <family val="2"/>
    </font>
    <font>
      <sz val="13"/>
      <color theme="1"/>
      <name val="Calibri"/>
      <family val="2"/>
    </font>
    <font>
      <b/>
      <u/>
      <sz val="18"/>
      <color theme="1"/>
      <name val="TH SarabunPSK"/>
      <family val="2"/>
    </font>
    <font>
      <b/>
      <sz val="13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8"/>
      <color rgb="FFC00000"/>
      <name val="TH SarabunPSK"/>
      <family val="2"/>
    </font>
    <font>
      <b/>
      <sz val="16"/>
      <color rgb="FFC00000"/>
      <name val="TH SarabunPSK"/>
      <family val="2"/>
    </font>
    <font>
      <sz val="16"/>
      <color rgb="FFC00000"/>
      <name val="TH SarabunPSK"/>
      <family val="2"/>
    </font>
    <font>
      <sz val="11"/>
      <color rgb="FFC000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5"/>
      <color rgb="FFFF0000"/>
      <name val="TH SarabunPSK"/>
      <family val="2"/>
    </font>
    <font>
      <b/>
      <sz val="14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2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0">
    <xf numFmtId="0" fontId="0" fillId="0" borderId="0" xfId="0"/>
    <xf numFmtId="0" fontId="1" fillId="0" borderId="6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/>
    </xf>
    <xf numFmtId="49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 indent="1" shrinkToFit="1"/>
    </xf>
    <xf numFmtId="0" fontId="1" fillId="2" borderId="27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2" fillId="0" borderId="8" xfId="1" applyFont="1" applyFill="1" applyBorder="1" applyAlignment="1" applyProtection="1">
      <alignment horizontal="left" vertical="center" indent="1" shrinkToFit="1"/>
    </xf>
    <xf numFmtId="0" fontId="2" fillId="0" borderId="7" xfId="1" applyFont="1" applyFill="1" applyBorder="1" applyAlignment="1" applyProtection="1">
      <alignment horizontal="left" vertical="center" indent="1" shrinkToFit="1"/>
    </xf>
    <xf numFmtId="0" fontId="2" fillId="0" borderId="18" xfId="0" applyFont="1" applyFill="1" applyBorder="1" applyAlignment="1" applyProtection="1">
      <alignment horizontal="left" vertical="center" indent="1" shrinkToFit="1"/>
    </xf>
    <xf numFmtId="0" fontId="2" fillId="0" borderId="24" xfId="0" applyFont="1" applyFill="1" applyBorder="1" applyAlignment="1" applyProtection="1">
      <alignment horizontal="left" vertical="center" indent="1" shrinkToFit="1"/>
    </xf>
    <xf numFmtId="0" fontId="2" fillId="0" borderId="25" xfId="0" applyFont="1" applyFill="1" applyBorder="1" applyAlignment="1" applyProtection="1">
      <alignment horizontal="left" vertical="center" indent="1" shrinkToFit="1"/>
    </xf>
    <xf numFmtId="0" fontId="2" fillId="0" borderId="20" xfId="0" applyFont="1" applyFill="1" applyBorder="1" applyAlignment="1" applyProtection="1">
      <alignment horizontal="left" vertical="center" indent="1" shrinkToFit="1"/>
    </xf>
    <xf numFmtId="0" fontId="2" fillId="3" borderId="23" xfId="1" applyFont="1" applyFill="1" applyBorder="1" applyAlignment="1" applyProtection="1">
      <alignment horizontal="left" vertical="center" indent="1" shrinkToFit="1"/>
    </xf>
    <xf numFmtId="0" fontId="2" fillId="0" borderId="24" xfId="1" applyFont="1" applyFill="1" applyBorder="1" applyAlignment="1" applyProtection="1">
      <alignment horizontal="left" vertical="center" indent="1" shrinkToFit="1"/>
    </xf>
    <xf numFmtId="0" fontId="2" fillId="3" borderId="8" xfId="1" applyFont="1" applyFill="1" applyBorder="1" applyAlignment="1" applyProtection="1">
      <alignment horizontal="left" vertical="center" indent="1" shrinkToFit="1"/>
    </xf>
    <xf numFmtId="0" fontId="2" fillId="3" borderId="16" xfId="1" applyFont="1" applyFill="1" applyBorder="1" applyAlignment="1" applyProtection="1">
      <alignment horizontal="left" vertical="center" indent="1" shrinkToFit="1"/>
    </xf>
    <xf numFmtId="0" fontId="2" fillId="3" borderId="31" xfId="1" applyFont="1" applyFill="1" applyBorder="1" applyAlignment="1" applyProtection="1">
      <alignment horizontal="left" vertical="center" indent="1" shrinkToFit="1"/>
    </xf>
    <xf numFmtId="0" fontId="2" fillId="3" borderId="21" xfId="1" applyFont="1" applyFill="1" applyBorder="1" applyAlignment="1" applyProtection="1">
      <alignment horizontal="left" vertical="center" indent="1" shrinkToFit="1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</xf>
    <xf numFmtId="0" fontId="2" fillId="0" borderId="33" xfId="1" applyFont="1" applyFill="1" applyBorder="1" applyAlignment="1" applyProtection="1">
      <alignment horizontal="left" vertical="center" indent="1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1" fillId="2" borderId="41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indent="1" shrinkToFit="1"/>
    </xf>
    <xf numFmtId="0" fontId="2" fillId="0" borderId="10" xfId="0" applyFont="1" applyFill="1" applyBorder="1" applyAlignment="1" applyProtection="1">
      <alignment horizontal="left" vertical="center" indent="1" shrinkToFit="1"/>
    </xf>
    <xf numFmtId="0" fontId="1" fillId="0" borderId="49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2" fillId="0" borderId="53" xfId="0" applyFont="1" applyFill="1" applyBorder="1" applyAlignment="1" applyProtection="1">
      <alignment horizontal="left" vertical="center" indent="1" shrinkToFit="1"/>
    </xf>
    <xf numFmtId="0" fontId="1" fillId="0" borderId="54" xfId="0" applyFont="1" applyFill="1" applyBorder="1" applyAlignment="1" applyProtection="1">
      <alignment horizontal="left" vertical="center"/>
    </xf>
    <xf numFmtId="0" fontId="1" fillId="0" borderId="57" xfId="0" applyFont="1" applyFill="1" applyBorder="1" applyAlignment="1" applyProtection="1">
      <alignment horizontal="left" vertical="center"/>
    </xf>
    <xf numFmtId="0" fontId="2" fillId="0" borderId="52" xfId="0" applyFont="1" applyFill="1" applyBorder="1" applyAlignment="1" applyProtection="1">
      <alignment horizontal="center" vertical="center" shrinkToFit="1"/>
    </xf>
    <xf numFmtId="0" fontId="2" fillId="0" borderId="55" xfId="0" applyFont="1" applyFill="1" applyBorder="1" applyAlignment="1" applyProtection="1">
      <alignment horizontal="center" vertical="center" shrinkToFit="1"/>
    </xf>
    <xf numFmtId="0" fontId="1" fillId="2" borderId="48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shrinkToFit="1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 indent="1" shrinkToFit="1"/>
    </xf>
    <xf numFmtId="0" fontId="1" fillId="2" borderId="43" xfId="0" applyFont="1" applyFill="1" applyBorder="1" applyAlignment="1" applyProtection="1">
      <alignment horizontal="center" vertical="center"/>
    </xf>
    <xf numFmtId="0" fontId="1" fillId="0" borderId="69" xfId="0" applyFont="1" applyFill="1" applyBorder="1" applyAlignment="1" applyProtection="1">
      <alignment horizontal="left" vertical="center"/>
    </xf>
    <xf numFmtId="0" fontId="2" fillId="0" borderId="34" xfId="1" applyFont="1" applyFill="1" applyBorder="1" applyAlignment="1" applyProtection="1">
      <alignment horizontal="left" vertical="center" indent="1" shrinkToFit="1"/>
    </xf>
    <xf numFmtId="0" fontId="2" fillId="0" borderId="23" xfId="1" applyFont="1" applyFill="1" applyBorder="1" applyAlignment="1" applyProtection="1">
      <alignment horizontal="left" vertical="center" indent="1" shrinkToFit="1"/>
    </xf>
    <xf numFmtId="0" fontId="2" fillId="3" borderId="20" xfId="1" applyFont="1" applyFill="1" applyBorder="1" applyAlignment="1" applyProtection="1">
      <alignment horizontal="left" vertical="center" indent="1" shrinkToFit="1"/>
    </xf>
    <xf numFmtId="0" fontId="0" fillId="0" borderId="0" xfId="0" applyAlignment="1">
      <alignment horizontal="center"/>
    </xf>
    <xf numFmtId="0" fontId="2" fillId="0" borderId="45" xfId="1" applyFont="1" applyFill="1" applyBorder="1" applyAlignment="1" applyProtection="1">
      <alignment horizontal="left" vertical="center" indent="1" shrinkToFit="1"/>
    </xf>
    <xf numFmtId="0" fontId="2" fillId="0" borderId="10" xfId="1" applyFont="1" applyFill="1" applyBorder="1" applyAlignment="1" applyProtection="1">
      <alignment horizontal="left" vertical="center" indent="1" shrinkToFit="1"/>
    </xf>
    <xf numFmtId="0" fontId="2" fillId="0" borderId="0" xfId="1" applyFont="1" applyFill="1" applyBorder="1" applyAlignment="1" applyProtection="1">
      <alignment horizontal="left" vertical="center" indent="1" shrinkToFit="1"/>
    </xf>
    <xf numFmtId="0" fontId="2" fillId="0" borderId="59" xfId="0" applyFont="1" applyFill="1" applyBorder="1" applyAlignment="1" applyProtection="1">
      <alignment horizontal="left" vertical="center" indent="1" shrinkToFit="1"/>
    </xf>
    <xf numFmtId="0" fontId="2" fillId="0" borderId="60" xfId="0" applyFont="1" applyFill="1" applyBorder="1" applyAlignment="1" applyProtection="1">
      <alignment horizontal="left" vertical="center" indent="1" shrinkToFit="1"/>
    </xf>
    <xf numFmtId="0" fontId="2" fillId="0" borderId="50" xfId="0" applyFont="1" applyFill="1" applyBorder="1" applyAlignment="1" applyProtection="1">
      <alignment horizontal="left" vertical="center" indent="1" shrinkToFit="1"/>
    </xf>
    <xf numFmtId="0" fontId="2" fillId="3" borderId="50" xfId="1" applyFont="1" applyFill="1" applyBorder="1" applyAlignment="1" applyProtection="1">
      <alignment horizontal="left" vertical="center" indent="1" shrinkToFit="1"/>
    </xf>
    <xf numFmtId="0" fontId="2" fillId="3" borderId="51" xfId="1" applyFont="1" applyFill="1" applyBorder="1" applyAlignment="1" applyProtection="1">
      <alignment horizontal="left" vertical="center" indent="1" shrinkToFit="1"/>
    </xf>
    <xf numFmtId="0" fontId="2" fillId="3" borderId="10" xfId="1" applyFont="1" applyFill="1" applyBorder="1" applyAlignment="1" applyProtection="1">
      <alignment horizontal="left" vertical="center" indent="1" shrinkToFit="1"/>
    </xf>
    <xf numFmtId="0" fontId="1" fillId="2" borderId="62" xfId="0" applyFont="1" applyFill="1" applyBorder="1" applyAlignment="1" applyProtection="1">
      <alignment horizontal="center" vertical="center"/>
    </xf>
    <xf numFmtId="0" fontId="2" fillId="0" borderId="46" xfId="1" applyFont="1" applyFill="1" applyBorder="1" applyAlignment="1" applyProtection="1">
      <alignment horizontal="left" vertical="center" indent="1" shrinkToFit="1"/>
    </xf>
    <xf numFmtId="0" fontId="2" fillId="0" borderId="12" xfId="1" applyFont="1" applyFill="1" applyBorder="1" applyAlignment="1" applyProtection="1">
      <alignment horizontal="left" vertical="center" indent="1" shrinkToFit="1"/>
    </xf>
    <xf numFmtId="0" fontId="2" fillId="0" borderId="42" xfId="1" applyFont="1" applyFill="1" applyBorder="1" applyAlignment="1" applyProtection="1">
      <alignment horizontal="left" vertical="center" indent="1" shrinkToFit="1"/>
    </xf>
    <xf numFmtId="0" fontId="2" fillId="0" borderId="71" xfId="0" applyFont="1" applyFill="1" applyBorder="1" applyAlignment="1" applyProtection="1">
      <alignment horizontal="left" vertical="center" indent="1" shrinkToFit="1"/>
    </xf>
    <xf numFmtId="0" fontId="2" fillId="0" borderId="42" xfId="0" applyFont="1" applyFill="1" applyBorder="1" applyAlignment="1" applyProtection="1">
      <alignment horizontal="left" vertical="center" indent="1" shrinkToFit="1"/>
    </xf>
    <xf numFmtId="0" fontId="2" fillId="0" borderId="72" xfId="0" applyFont="1" applyFill="1" applyBorder="1" applyAlignment="1" applyProtection="1">
      <alignment horizontal="left" vertical="center" indent="1" shrinkToFit="1"/>
    </xf>
    <xf numFmtId="0" fontId="2" fillId="0" borderId="70" xfId="0" applyFont="1" applyFill="1" applyBorder="1" applyAlignment="1" applyProtection="1">
      <alignment horizontal="left" vertical="center" indent="1" shrinkToFit="1"/>
    </xf>
    <xf numFmtId="0" fontId="2" fillId="3" borderId="70" xfId="1" applyFont="1" applyFill="1" applyBorder="1" applyAlignment="1" applyProtection="1">
      <alignment horizontal="left" vertical="center" indent="1" shrinkToFit="1"/>
    </xf>
    <xf numFmtId="0" fontId="2" fillId="3" borderId="13" xfId="1" applyFont="1" applyFill="1" applyBorder="1" applyAlignment="1" applyProtection="1">
      <alignment horizontal="left" vertical="center" indent="1" shrinkToFit="1"/>
    </xf>
    <xf numFmtId="0" fontId="2" fillId="3" borderId="12" xfId="1" applyFont="1" applyFill="1" applyBorder="1" applyAlignment="1" applyProtection="1">
      <alignment horizontal="left" vertical="center" indent="1" shrinkToFit="1"/>
    </xf>
    <xf numFmtId="0" fontId="1" fillId="2" borderId="73" xfId="0" applyFont="1" applyFill="1" applyBorder="1" applyAlignment="1" applyProtection="1">
      <alignment horizontal="center" vertical="center"/>
    </xf>
    <xf numFmtId="0" fontId="1" fillId="2" borderId="73" xfId="0" applyFont="1" applyFill="1" applyBorder="1" applyAlignment="1" applyProtection="1">
      <alignment horizontal="center" vertical="center" shrinkToFit="1"/>
    </xf>
    <xf numFmtId="0" fontId="1" fillId="2" borderId="66" xfId="0" applyFont="1" applyFill="1" applyBorder="1" applyAlignment="1" applyProtection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2" fillId="0" borderId="58" xfId="1" applyFont="1" applyFill="1" applyBorder="1" applyAlignment="1" applyProtection="1">
      <alignment horizontal="left" vertical="center" indent="1" shrinkToFit="1"/>
    </xf>
    <xf numFmtId="0" fontId="2" fillId="0" borderId="53" xfId="1" applyFont="1" applyFill="1" applyBorder="1" applyAlignment="1" applyProtection="1">
      <alignment horizontal="left" vertical="center" indent="1" shrinkToFit="1"/>
    </xf>
    <xf numFmtId="0" fontId="2" fillId="0" borderId="52" xfId="1" applyFont="1" applyFill="1" applyBorder="1" applyAlignment="1" applyProtection="1">
      <alignment horizontal="left" vertical="center" indent="1" shrinkToFit="1"/>
    </xf>
    <xf numFmtId="0" fontId="1" fillId="2" borderId="47" xfId="0" applyFont="1" applyFill="1" applyBorder="1" applyAlignment="1" applyProtection="1">
      <alignment horizontal="center" vertical="center"/>
    </xf>
    <xf numFmtId="0" fontId="2" fillId="0" borderId="63" xfId="0" applyFont="1" applyFill="1" applyBorder="1" applyAlignment="1" applyProtection="1">
      <alignment horizontal="left" vertical="center" indent="1" shrinkToFit="1"/>
    </xf>
    <xf numFmtId="0" fontId="2" fillId="0" borderId="52" xfId="0" applyFont="1" applyFill="1" applyBorder="1" applyAlignment="1" applyProtection="1">
      <alignment horizontal="left" vertical="center" indent="1" shrinkToFit="1"/>
    </xf>
    <xf numFmtId="0" fontId="2" fillId="0" borderId="64" xfId="0" applyFont="1" applyFill="1" applyBorder="1" applyAlignment="1" applyProtection="1">
      <alignment horizontal="left" vertical="center" indent="1" shrinkToFit="1"/>
    </xf>
    <xf numFmtId="0" fontId="2" fillId="0" borderId="55" xfId="0" applyFont="1" applyFill="1" applyBorder="1" applyAlignment="1" applyProtection="1">
      <alignment horizontal="left" vertical="center" indent="1" shrinkToFit="1"/>
    </xf>
    <xf numFmtId="0" fontId="1" fillId="2" borderId="47" xfId="0" applyFont="1" applyFill="1" applyBorder="1" applyAlignment="1" applyProtection="1">
      <alignment horizontal="center" vertical="center" shrinkToFit="1"/>
    </xf>
    <xf numFmtId="0" fontId="2" fillId="3" borderId="55" xfId="1" applyFont="1" applyFill="1" applyBorder="1" applyAlignment="1" applyProtection="1">
      <alignment horizontal="left" vertical="center" indent="1" shrinkToFit="1"/>
    </xf>
    <xf numFmtId="0" fontId="2" fillId="3" borderId="56" xfId="1" applyFont="1" applyFill="1" applyBorder="1" applyAlignment="1" applyProtection="1">
      <alignment horizontal="left" vertical="center" indent="1" shrinkToFit="1"/>
    </xf>
    <xf numFmtId="0" fontId="2" fillId="3" borderId="53" xfId="1" applyFont="1" applyFill="1" applyBorder="1" applyAlignment="1" applyProtection="1">
      <alignment horizontal="left" vertical="center" indent="1" shrinkToFit="1"/>
    </xf>
    <xf numFmtId="0" fontId="1" fillId="2" borderId="65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center" vertical="center" shrinkToFit="1"/>
    </xf>
    <xf numFmtId="0" fontId="2" fillId="0" borderId="9" xfId="1" applyFont="1" applyFill="1" applyBorder="1" applyAlignment="1" applyProtection="1">
      <alignment horizontal="center" vertical="center" shrinkToFit="1"/>
    </xf>
    <xf numFmtId="0" fontId="2" fillId="0" borderId="11" xfId="1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26" xfId="0" applyFont="1" applyFill="1" applyBorder="1" applyAlignment="1" applyProtection="1">
      <alignment horizontal="center" vertical="center" shrinkToFit="1"/>
    </xf>
    <xf numFmtId="0" fontId="2" fillId="3" borderId="17" xfId="1" applyFont="1" applyFill="1" applyBorder="1" applyAlignment="1" applyProtection="1">
      <alignment horizontal="center" vertical="center" shrinkToFit="1"/>
    </xf>
    <xf numFmtId="0" fontId="2" fillId="3" borderId="22" xfId="1" applyFont="1" applyFill="1" applyBorder="1" applyAlignment="1" applyProtection="1">
      <alignment horizontal="center" vertical="center" shrinkToFit="1"/>
    </xf>
    <xf numFmtId="0" fontId="2" fillId="3" borderId="9" xfId="1" applyFont="1" applyFill="1" applyBorder="1" applyAlignment="1" applyProtection="1">
      <alignment horizontal="center" vertical="center" shrinkToFit="1"/>
    </xf>
    <xf numFmtId="0" fontId="5" fillId="0" borderId="73" xfId="0" applyFont="1" applyBorder="1" applyAlignment="1">
      <alignment horizontal="center" vertical="center" wrapText="1"/>
    </xf>
    <xf numFmtId="0" fontId="1" fillId="0" borderId="75" xfId="0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74" xfId="1" applyFont="1" applyFill="1" applyBorder="1" applyAlignment="1" applyProtection="1">
      <alignment horizontal="center" vertical="center" shrinkToFit="1"/>
    </xf>
    <xf numFmtId="0" fontId="2" fillId="0" borderId="78" xfId="0" applyFont="1" applyFill="1" applyBorder="1" applyAlignment="1" applyProtection="1">
      <alignment horizontal="center" vertical="center" shrinkToFit="1"/>
    </xf>
    <xf numFmtId="0" fontId="2" fillId="0" borderId="77" xfId="0" applyFont="1" applyFill="1" applyBorder="1" applyAlignment="1" applyProtection="1">
      <alignment horizontal="center" vertical="center" shrinkToFit="1"/>
    </xf>
    <xf numFmtId="0" fontId="2" fillId="0" borderId="74" xfId="0" applyFont="1" applyFill="1" applyBorder="1" applyAlignment="1" applyProtection="1">
      <alignment horizontal="center" vertical="center" shrinkToFit="1"/>
    </xf>
    <xf numFmtId="0" fontId="2" fillId="0" borderId="79" xfId="0" applyFont="1" applyFill="1" applyBorder="1" applyAlignment="1" applyProtection="1">
      <alignment horizontal="center" vertical="center" shrinkToFit="1"/>
    </xf>
    <xf numFmtId="0" fontId="1" fillId="0" borderId="80" xfId="0" applyFont="1" applyFill="1" applyBorder="1" applyAlignment="1" applyProtection="1">
      <alignment horizontal="center" vertical="center"/>
    </xf>
    <xf numFmtId="0" fontId="2" fillId="0" borderId="81" xfId="0" applyFont="1" applyFill="1" applyBorder="1" applyAlignment="1" applyProtection="1">
      <alignment horizontal="center" vertical="center" shrinkToFit="1"/>
    </xf>
    <xf numFmtId="0" fontId="2" fillId="3" borderId="81" xfId="1" applyFont="1" applyFill="1" applyBorder="1" applyAlignment="1" applyProtection="1">
      <alignment horizontal="center" vertical="center" shrinkToFit="1"/>
    </xf>
    <xf numFmtId="0" fontId="2" fillId="3" borderId="82" xfId="1" applyFont="1" applyFill="1" applyBorder="1" applyAlignment="1" applyProtection="1">
      <alignment horizontal="center" vertical="center" shrinkToFit="1"/>
    </xf>
    <xf numFmtId="0" fontId="2" fillId="3" borderId="77" xfId="1" applyFont="1" applyFill="1" applyBorder="1" applyAlignment="1" applyProtection="1">
      <alignment horizontal="center" vertical="center" shrinkToFit="1"/>
    </xf>
    <xf numFmtId="0" fontId="1" fillId="0" borderId="54" xfId="0" applyFont="1" applyFill="1" applyBorder="1" applyAlignment="1" applyProtection="1">
      <alignment horizontal="center" vertical="center"/>
    </xf>
    <xf numFmtId="0" fontId="2" fillId="0" borderId="58" xfId="1" applyFont="1" applyFill="1" applyBorder="1" applyAlignment="1" applyProtection="1">
      <alignment horizontal="center" vertical="center" shrinkToFit="1"/>
    </xf>
    <xf numFmtId="0" fontId="2" fillId="0" borderId="53" xfId="1" applyFont="1" applyFill="1" applyBorder="1" applyAlignment="1" applyProtection="1">
      <alignment horizontal="center" vertical="center" shrinkToFit="1"/>
    </xf>
    <xf numFmtId="0" fontId="2" fillId="0" borderId="52" xfId="1" applyFont="1" applyFill="1" applyBorder="1" applyAlignment="1" applyProtection="1">
      <alignment horizontal="center" vertical="center" shrinkToFit="1"/>
    </xf>
    <xf numFmtId="0" fontId="2" fillId="0" borderId="63" xfId="0" applyFont="1" applyFill="1" applyBorder="1" applyAlignment="1" applyProtection="1">
      <alignment horizontal="center" vertical="center" shrinkToFit="1"/>
    </xf>
    <xf numFmtId="0" fontId="2" fillId="0" borderId="53" xfId="0" applyFont="1" applyFill="1" applyBorder="1" applyAlignment="1" applyProtection="1">
      <alignment horizontal="center" vertical="center" shrinkToFit="1"/>
    </xf>
    <xf numFmtId="0" fontId="2" fillId="0" borderId="64" xfId="0" applyFont="1" applyFill="1" applyBorder="1" applyAlignment="1" applyProtection="1">
      <alignment horizontal="center" vertical="center" shrinkToFit="1"/>
    </xf>
    <xf numFmtId="0" fontId="1" fillId="0" borderId="57" xfId="0" applyFont="1" applyFill="1" applyBorder="1" applyAlignment="1" applyProtection="1">
      <alignment horizontal="center" vertical="center"/>
    </xf>
    <xf numFmtId="0" fontId="2" fillId="3" borderId="55" xfId="1" applyFont="1" applyFill="1" applyBorder="1" applyAlignment="1" applyProtection="1">
      <alignment horizontal="center" vertical="center" shrinkToFit="1"/>
    </xf>
    <xf numFmtId="0" fontId="2" fillId="3" borderId="56" xfId="1" applyFont="1" applyFill="1" applyBorder="1" applyAlignment="1" applyProtection="1">
      <alignment horizontal="center" vertical="center" shrinkToFit="1"/>
    </xf>
    <xf numFmtId="0" fontId="2" fillId="3" borderId="53" xfId="1" applyFont="1" applyFill="1" applyBorder="1" applyAlignment="1" applyProtection="1">
      <alignment horizontal="center" vertical="center" shrinkToFit="1"/>
    </xf>
    <xf numFmtId="0" fontId="2" fillId="3" borderId="23" xfId="1" applyFont="1" applyFill="1" applyBorder="1" applyAlignment="1" applyProtection="1">
      <alignment horizontal="left" vertical="center" wrapText="1" indent="1"/>
    </xf>
    <xf numFmtId="0" fontId="2" fillId="3" borderId="31" xfId="1" applyFont="1" applyFill="1" applyBorder="1" applyAlignment="1" applyProtection="1">
      <alignment horizontal="left" vertical="center" wrapText="1" indent="1"/>
    </xf>
    <xf numFmtId="0" fontId="6" fillId="0" borderId="47" xfId="0" applyFont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top" wrapText="1"/>
    </xf>
    <xf numFmtId="0" fontId="7" fillId="0" borderId="0" xfId="0" quotePrefix="1" applyFont="1" applyBorder="1" applyAlignment="1">
      <alignment horizontal="left" vertical="center" wrapText="1"/>
    </xf>
    <xf numFmtId="0" fontId="1" fillId="0" borderId="84" xfId="0" applyFont="1" applyFill="1" applyBorder="1" applyAlignment="1" applyProtection="1">
      <alignment horizontal="left" vertical="center"/>
    </xf>
    <xf numFmtId="0" fontId="2" fillId="0" borderId="85" xfId="1" applyFont="1" applyFill="1" applyBorder="1" applyAlignment="1" applyProtection="1">
      <alignment horizontal="left" vertical="center" indent="1" shrinkToFit="1"/>
    </xf>
    <xf numFmtId="0" fontId="2" fillId="0" borderId="86" xfId="1" applyFont="1" applyFill="1" applyBorder="1" applyAlignment="1" applyProtection="1">
      <alignment horizontal="left" vertical="center" indent="1" shrinkToFit="1"/>
    </xf>
    <xf numFmtId="0" fontId="2" fillId="0" borderId="87" xfId="1" applyFont="1" applyFill="1" applyBorder="1" applyAlignment="1" applyProtection="1">
      <alignment horizontal="left" vertical="center" indent="1" shrinkToFit="1"/>
    </xf>
    <xf numFmtId="0" fontId="1" fillId="2" borderId="88" xfId="0" applyFont="1" applyFill="1" applyBorder="1" applyAlignment="1" applyProtection="1">
      <alignment horizontal="center" vertical="center"/>
    </xf>
    <xf numFmtId="0" fontId="1" fillId="0" borderId="89" xfId="0" applyFont="1" applyFill="1" applyBorder="1" applyAlignment="1" applyProtection="1">
      <alignment horizontal="left" vertical="center"/>
    </xf>
    <xf numFmtId="0" fontId="2" fillId="0" borderId="90" xfId="0" applyFont="1" applyFill="1" applyBorder="1" applyAlignment="1" applyProtection="1">
      <alignment horizontal="left" vertical="center" indent="1" shrinkToFit="1"/>
    </xf>
    <xf numFmtId="0" fontId="2" fillId="0" borderId="86" xfId="0" applyFont="1" applyFill="1" applyBorder="1" applyAlignment="1" applyProtection="1">
      <alignment horizontal="left" vertical="center" indent="1" shrinkToFit="1"/>
    </xf>
    <xf numFmtId="0" fontId="2" fillId="0" borderId="87" xfId="0" applyFont="1" applyFill="1" applyBorder="1" applyAlignment="1" applyProtection="1">
      <alignment horizontal="left" vertical="center" indent="1" shrinkToFit="1"/>
    </xf>
    <xf numFmtId="0" fontId="2" fillId="0" borderId="91" xfId="0" applyFont="1" applyFill="1" applyBorder="1" applyAlignment="1" applyProtection="1">
      <alignment horizontal="left" vertical="center" indent="1" shrinkToFit="1"/>
    </xf>
    <xf numFmtId="0" fontId="2" fillId="0" borderId="92" xfId="0" applyFont="1" applyFill="1" applyBorder="1" applyAlignment="1" applyProtection="1">
      <alignment horizontal="left" vertical="center" indent="1" shrinkToFit="1"/>
    </xf>
    <xf numFmtId="0" fontId="1" fillId="2" borderId="88" xfId="0" applyFont="1" applyFill="1" applyBorder="1" applyAlignment="1" applyProtection="1">
      <alignment horizontal="center" vertical="center" shrinkToFit="1"/>
    </xf>
    <xf numFmtId="0" fontId="2" fillId="3" borderId="92" xfId="1" applyFont="1" applyFill="1" applyBorder="1" applyAlignment="1" applyProtection="1">
      <alignment horizontal="left" vertical="center" indent="1" shrinkToFit="1"/>
    </xf>
    <xf numFmtId="0" fontId="2" fillId="3" borderId="93" xfId="1" applyFont="1" applyFill="1" applyBorder="1" applyAlignment="1" applyProtection="1">
      <alignment horizontal="left" vertical="center" indent="1" shrinkToFit="1"/>
    </xf>
    <xf numFmtId="0" fontId="2" fillId="3" borderId="86" xfId="1" applyFont="1" applyFill="1" applyBorder="1" applyAlignment="1" applyProtection="1">
      <alignment horizontal="left" vertical="center" indent="1" shrinkToFit="1"/>
    </xf>
    <xf numFmtId="0" fontId="1" fillId="2" borderId="83" xfId="0" applyFont="1" applyFill="1" applyBorder="1" applyAlignment="1" applyProtection="1">
      <alignment horizontal="center" vertical="center"/>
    </xf>
    <xf numFmtId="0" fontId="2" fillId="3" borderId="20" xfId="1" applyFont="1" applyFill="1" applyBorder="1" applyAlignment="1" applyProtection="1">
      <alignment horizontal="left" vertical="center" wrapText="1" indent="1"/>
    </xf>
    <xf numFmtId="0" fontId="8" fillId="0" borderId="95" xfId="0" applyFont="1" applyBorder="1" applyAlignment="1">
      <alignment horizontal="center" vertical="top" wrapText="1"/>
    </xf>
    <xf numFmtId="0" fontId="1" fillId="0" borderId="96" xfId="0" applyFont="1" applyFill="1" applyBorder="1" applyAlignment="1" applyProtection="1">
      <alignment horizontal="left" vertical="center"/>
    </xf>
    <xf numFmtId="0" fontId="2" fillId="0" borderId="98" xfId="1" applyFont="1" applyFill="1" applyBorder="1" applyAlignment="1" applyProtection="1">
      <alignment horizontal="left" vertical="center" indent="1" shrinkToFit="1"/>
    </xf>
    <xf numFmtId="0" fontId="2" fillId="0" borderId="99" xfId="1" applyFont="1" applyFill="1" applyBorder="1" applyAlignment="1" applyProtection="1">
      <alignment horizontal="left" vertical="center" indent="1" shrinkToFit="1"/>
    </xf>
    <xf numFmtId="0" fontId="1" fillId="2" borderId="95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left" vertical="center" indent="1" shrinkToFit="1"/>
    </xf>
    <xf numFmtId="0" fontId="2" fillId="0" borderId="98" xfId="0" applyFont="1" applyFill="1" applyBorder="1" applyAlignment="1" applyProtection="1">
      <alignment horizontal="left" vertical="center" indent="1" shrinkToFit="1"/>
    </xf>
    <xf numFmtId="0" fontId="2" fillId="0" borderId="99" xfId="0" applyFont="1" applyFill="1" applyBorder="1" applyAlignment="1" applyProtection="1">
      <alignment horizontal="left" vertical="center" indent="1" shrinkToFit="1"/>
    </xf>
    <xf numFmtId="0" fontId="2" fillId="0" borderId="101" xfId="0" applyFont="1" applyFill="1" applyBorder="1" applyAlignment="1" applyProtection="1">
      <alignment horizontal="left" vertical="center" indent="1" shrinkToFit="1"/>
    </xf>
    <xf numFmtId="0" fontId="1" fillId="0" borderId="94" xfId="0" applyFont="1" applyFill="1" applyBorder="1" applyAlignment="1" applyProtection="1">
      <alignment horizontal="left" vertical="center"/>
    </xf>
    <xf numFmtId="0" fontId="2" fillId="0" borderId="102" xfId="0" applyFont="1" applyFill="1" applyBorder="1" applyAlignment="1" applyProtection="1">
      <alignment horizontal="left" vertical="center" indent="1" shrinkToFit="1"/>
    </xf>
    <xf numFmtId="0" fontId="1" fillId="2" borderId="95" xfId="0" applyFont="1" applyFill="1" applyBorder="1" applyAlignment="1" applyProtection="1">
      <alignment horizontal="center" vertical="center" shrinkToFit="1"/>
    </xf>
    <xf numFmtId="0" fontId="2" fillId="3" borderId="102" xfId="1" applyFont="1" applyFill="1" applyBorder="1" applyAlignment="1" applyProtection="1">
      <alignment horizontal="left" vertical="center" indent="1" shrinkToFit="1"/>
    </xf>
    <xf numFmtId="0" fontId="2" fillId="3" borderId="103" xfId="1" applyFont="1" applyFill="1" applyBorder="1" applyAlignment="1" applyProtection="1">
      <alignment horizontal="left" vertical="center" indent="1" shrinkToFit="1"/>
    </xf>
    <xf numFmtId="0" fontId="2" fillId="3" borderId="98" xfId="1" applyFont="1" applyFill="1" applyBorder="1" applyAlignment="1" applyProtection="1">
      <alignment horizontal="left" vertical="center" indent="1" shrinkToFit="1"/>
    </xf>
    <xf numFmtId="0" fontId="1" fillId="2" borderId="104" xfId="0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top" wrapText="1"/>
    </xf>
    <xf numFmtId="0" fontId="1" fillId="0" borderId="89" xfId="0" applyFont="1" applyFill="1" applyBorder="1" applyAlignment="1" applyProtection="1">
      <alignment horizontal="center" vertical="center"/>
    </xf>
    <xf numFmtId="0" fontId="2" fillId="0" borderId="85" xfId="1" applyFont="1" applyFill="1" applyBorder="1" applyAlignment="1" applyProtection="1">
      <alignment horizontal="center" vertical="center" shrinkToFit="1"/>
    </xf>
    <xf numFmtId="0" fontId="2" fillId="0" borderId="86" xfId="1" applyFont="1" applyFill="1" applyBorder="1" applyAlignment="1" applyProtection="1">
      <alignment horizontal="center" vertical="center" shrinkToFit="1"/>
    </xf>
    <xf numFmtId="0" fontId="2" fillId="0" borderId="87" xfId="1" applyFont="1" applyFill="1" applyBorder="1" applyAlignment="1" applyProtection="1">
      <alignment horizontal="center" vertical="center" shrinkToFit="1"/>
    </xf>
    <xf numFmtId="0" fontId="2" fillId="0" borderId="90" xfId="0" applyFont="1" applyFill="1" applyBorder="1" applyAlignment="1" applyProtection="1">
      <alignment horizontal="center" vertical="center" shrinkToFit="1"/>
    </xf>
    <xf numFmtId="0" fontId="2" fillId="0" borderId="86" xfId="0" applyFont="1" applyFill="1" applyBorder="1" applyAlignment="1" applyProtection="1">
      <alignment horizontal="center" vertical="center" shrinkToFit="1"/>
    </xf>
    <xf numFmtId="0" fontId="2" fillId="0" borderId="87" xfId="0" applyFont="1" applyFill="1" applyBorder="1" applyAlignment="1" applyProtection="1">
      <alignment horizontal="center" vertical="center" shrinkToFit="1"/>
    </xf>
    <xf numFmtId="0" fontId="2" fillId="0" borderId="91" xfId="0" applyFont="1" applyFill="1" applyBorder="1" applyAlignment="1" applyProtection="1">
      <alignment horizontal="center" vertical="center" shrinkToFit="1"/>
    </xf>
    <xf numFmtId="0" fontId="1" fillId="0" borderId="84" xfId="0" applyFont="1" applyFill="1" applyBorder="1" applyAlignment="1" applyProtection="1">
      <alignment horizontal="center" vertical="center"/>
    </xf>
    <xf numFmtId="0" fontId="2" fillId="0" borderId="92" xfId="0" applyFont="1" applyFill="1" applyBorder="1" applyAlignment="1" applyProtection="1">
      <alignment horizontal="center" vertical="center" shrinkToFit="1"/>
    </xf>
    <xf numFmtId="0" fontId="2" fillId="3" borderId="92" xfId="1" applyFont="1" applyFill="1" applyBorder="1" applyAlignment="1" applyProtection="1">
      <alignment horizontal="center" vertical="center" shrinkToFit="1"/>
    </xf>
    <xf numFmtId="0" fontId="2" fillId="3" borderId="93" xfId="1" applyFont="1" applyFill="1" applyBorder="1" applyAlignment="1" applyProtection="1">
      <alignment horizontal="center" vertical="center" shrinkToFit="1"/>
    </xf>
    <xf numFmtId="0" fontId="2" fillId="3" borderId="86" xfId="1" applyFont="1" applyFill="1" applyBorder="1" applyAlignment="1" applyProtection="1">
      <alignment horizontal="center" vertical="center" shrinkToFit="1"/>
    </xf>
    <xf numFmtId="0" fontId="6" fillId="0" borderId="88" xfId="0" applyFont="1" applyBorder="1" applyAlignment="1">
      <alignment horizontal="center" vertical="top" wrapText="1"/>
    </xf>
    <xf numFmtId="0" fontId="2" fillId="0" borderId="23" xfId="1" applyFont="1" applyFill="1" applyBorder="1" applyAlignment="1" applyProtection="1">
      <alignment horizontal="center" vertical="center" shrinkToFit="1"/>
    </xf>
    <xf numFmtId="0" fontId="2" fillId="0" borderId="24" xfId="1" applyFont="1" applyFill="1" applyBorder="1" applyAlignment="1" applyProtection="1">
      <alignment horizontal="center" vertical="center" shrinkToFit="1"/>
    </xf>
    <xf numFmtId="0" fontId="1" fillId="0" borderId="30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 shrinkToFit="1"/>
    </xf>
    <xf numFmtId="0" fontId="7" fillId="0" borderId="0" xfId="0" quotePrefix="1" applyFont="1" applyBorder="1" applyAlignment="1">
      <alignment horizontal="center" vertical="center" wrapText="1"/>
    </xf>
    <xf numFmtId="0" fontId="2" fillId="0" borderId="34" xfId="1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 shrinkToFi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31" xfId="1" applyFont="1" applyFill="1" applyBorder="1" applyAlignment="1" applyProtection="1">
      <alignment horizontal="center" vertical="center" wrapText="1"/>
    </xf>
    <xf numFmtId="0" fontId="2" fillId="3" borderId="23" xfId="1" applyFont="1" applyFill="1" applyBorder="1" applyAlignment="1" applyProtection="1">
      <alignment horizontal="center" vertical="center" wrapText="1"/>
    </xf>
    <xf numFmtId="0" fontId="2" fillId="3" borderId="23" xfId="1" applyFont="1" applyFill="1" applyBorder="1" applyAlignment="1" applyProtection="1">
      <alignment horizontal="center" vertical="center" shrinkToFit="1"/>
    </xf>
    <xf numFmtId="49" fontId="0" fillId="0" borderId="0" xfId="0" applyNumberFormat="1" applyAlignment="1">
      <alignment horizontal="center"/>
    </xf>
    <xf numFmtId="0" fontId="2" fillId="0" borderId="50" xfId="0" applyFont="1" applyFill="1" applyBorder="1" applyAlignment="1" applyProtection="1">
      <alignment horizontal="center" vertical="center" shrinkToFit="1"/>
    </xf>
    <xf numFmtId="0" fontId="2" fillId="0" borderId="102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98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99" xfId="0" applyFont="1" applyFill="1" applyBorder="1" applyAlignment="1" applyProtection="1">
      <alignment horizontal="center" vertical="center" shrinkToFit="1"/>
    </xf>
    <xf numFmtId="0" fontId="2" fillId="0" borderId="60" xfId="0" applyFont="1" applyFill="1" applyBorder="1" applyAlignment="1" applyProtection="1">
      <alignment horizontal="center" vertical="center" shrinkToFit="1"/>
    </xf>
    <xf numFmtId="0" fontId="2" fillId="0" borderId="101" xfId="0" applyFont="1" applyFill="1" applyBorder="1" applyAlignment="1" applyProtection="1">
      <alignment horizontal="center" vertical="center" shrinkToFit="1"/>
    </xf>
    <xf numFmtId="0" fontId="1" fillId="2" borderId="105" xfId="0" applyFont="1" applyFill="1" applyBorder="1" applyAlignment="1" applyProtection="1">
      <alignment horizontal="center" vertical="center"/>
    </xf>
    <xf numFmtId="0" fontId="1" fillId="2" borderId="106" xfId="0" applyFont="1" applyFill="1" applyBorder="1" applyAlignment="1" applyProtection="1">
      <alignment horizontal="center" vertical="center"/>
    </xf>
    <xf numFmtId="0" fontId="2" fillId="0" borderId="45" xfId="1" applyFont="1" applyFill="1" applyBorder="1" applyAlignment="1" applyProtection="1">
      <alignment horizontal="center" vertical="center" shrinkToFit="1"/>
    </xf>
    <xf numFmtId="0" fontId="2" fillId="0" borderId="97" xfId="1" applyFont="1" applyFill="1" applyBorder="1" applyAlignment="1" applyProtection="1">
      <alignment horizontal="center" vertical="center" shrinkToFit="1"/>
    </xf>
    <xf numFmtId="0" fontId="2" fillId="0" borderId="10" xfId="1" applyFont="1" applyFill="1" applyBorder="1" applyAlignment="1" applyProtection="1">
      <alignment horizontal="center" vertical="center" shrinkToFit="1"/>
    </xf>
    <xf numFmtId="0" fontId="2" fillId="0" borderId="98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99" xfId="1" applyFont="1" applyFill="1" applyBorder="1" applyAlignment="1" applyProtection="1">
      <alignment horizontal="center" vertical="center" shrinkToFit="1"/>
    </xf>
    <xf numFmtId="0" fontId="1" fillId="0" borderId="49" xfId="0" applyFont="1" applyFill="1" applyBorder="1" applyAlignment="1" applyProtection="1">
      <alignment horizontal="center" vertical="center"/>
    </xf>
    <xf numFmtId="0" fontId="1" fillId="0" borderId="96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" vertical="center" shrinkToFit="1"/>
    </xf>
    <xf numFmtId="0" fontId="2" fillId="0" borderId="100" xfId="0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94" xfId="0" applyFont="1" applyFill="1" applyBorder="1" applyAlignment="1" applyProtection="1">
      <alignment horizontal="center" vertical="center"/>
    </xf>
    <xf numFmtId="0" fontId="2" fillId="3" borderId="20" xfId="1" applyFont="1" applyFill="1" applyBorder="1" applyAlignment="1" applyProtection="1">
      <alignment horizontal="center" vertical="center" shrinkToFit="1"/>
    </xf>
    <xf numFmtId="0" fontId="2" fillId="3" borderId="50" xfId="1" applyFont="1" applyFill="1" applyBorder="1" applyAlignment="1" applyProtection="1">
      <alignment horizontal="center" vertical="center" shrinkToFit="1"/>
    </xf>
    <xf numFmtId="0" fontId="2" fillId="3" borderId="102" xfId="1" applyFont="1" applyFill="1" applyBorder="1" applyAlignment="1" applyProtection="1">
      <alignment horizontal="center" vertical="center" shrinkToFit="1"/>
    </xf>
    <xf numFmtId="0" fontId="2" fillId="3" borderId="31" xfId="1" applyFont="1" applyFill="1" applyBorder="1" applyAlignment="1" applyProtection="1">
      <alignment horizontal="center" vertical="center" shrinkToFit="1"/>
    </xf>
    <xf numFmtId="0" fontId="2" fillId="3" borderId="51" xfId="1" applyFont="1" applyFill="1" applyBorder="1" applyAlignment="1" applyProtection="1">
      <alignment horizontal="center" vertical="center" shrinkToFit="1"/>
    </xf>
    <xf numFmtId="0" fontId="2" fillId="3" borderId="103" xfId="1" applyFont="1" applyFill="1" applyBorder="1" applyAlignment="1" applyProtection="1">
      <alignment horizontal="center" vertical="center" shrinkToFit="1"/>
    </xf>
    <xf numFmtId="0" fontId="2" fillId="3" borderId="10" xfId="1" applyFont="1" applyFill="1" applyBorder="1" applyAlignment="1" applyProtection="1">
      <alignment horizontal="center" vertical="center" shrinkToFit="1"/>
    </xf>
    <xf numFmtId="0" fontId="2" fillId="3" borderId="98" xfId="1" applyFont="1" applyFill="1" applyBorder="1" applyAlignment="1" applyProtection="1">
      <alignment horizontal="center" vertical="center" shrinkToFit="1"/>
    </xf>
    <xf numFmtId="0" fontId="2" fillId="0" borderId="107" xfId="0" applyFont="1" applyFill="1" applyBorder="1" applyAlignment="1" applyProtection="1">
      <alignment horizontal="center" vertical="center" shrinkToFit="1"/>
    </xf>
    <xf numFmtId="0" fontId="2" fillId="0" borderId="108" xfId="0" applyFont="1" applyFill="1" applyBorder="1" applyAlignment="1" applyProtection="1">
      <alignment horizontal="center" vertical="center" shrinkToFit="1"/>
    </xf>
    <xf numFmtId="0" fontId="2" fillId="0" borderId="109" xfId="0" applyFont="1" applyFill="1" applyBorder="1" applyAlignment="1" applyProtection="1">
      <alignment horizontal="center" vertical="center" shrinkToFit="1"/>
    </xf>
    <xf numFmtId="0" fontId="2" fillId="0" borderId="110" xfId="0" applyFont="1" applyFill="1" applyBorder="1" applyAlignment="1" applyProtection="1">
      <alignment horizontal="center" vertical="center" shrinkToFit="1"/>
    </xf>
    <xf numFmtId="0" fontId="1" fillId="0" borderId="75" xfId="0" applyFont="1" applyFill="1" applyBorder="1" applyAlignment="1" applyProtection="1">
      <alignment horizontal="left" vertical="center"/>
    </xf>
    <xf numFmtId="0" fontId="2" fillId="0" borderId="76" xfId="1" applyFont="1" applyFill="1" applyBorder="1" applyAlignment="1" applyProtection="1">
      <alignment horizontal="left" vertical="center" indent="1" shrinkToFit="1"/>
    </xf>
    <xf numFmtId="0" fontId="2" fillId="0" borderId="77" xfId="1" applyFont="1" applyFill="1" applyBorder="1" applyAlignment="1" applyProtection="1">
      <alignment horizontal="left" vertical="center" indent="1" shrinkToFit="1"/>
    </xf>
    <xf numFmtId="0" fontId="2" fillId="0" borderId="74" xfId="1" applyFont="1" applyFill="1" applyBorder="1" applyAlignment="1" applyProtection="1">
      <alignment horizontal="left" vertical="center" indent="1" shrinkToFit="1"/>
    </xf>
    <xf numFmtId="0" fontId="2" fillId="0" borderId="78" xfId="0" applyFont="1" applyFill="1" applyBorder="1" applyAlignment="1" applyProtection="1">
      <alignment horizontal="left" vertical="center" indent="1" shrinkToFit="1"/>
    </xf>
    <xf numFmtId="0" fontId="2" fillId="0" borderId="77" xfId="0" applyFont="1" applyFill="1" applyBorder="1" applyAlignment="1" applyProtection="1">
      <alignment horizontal="left" vertical="center" indent="1" shrinkToFit="1"/>
    </xf>
    <xf numFmtId="0" fontId="2" fillId="0" borderId="74" xfId="0" applyFont="1" applyFill="1" applyBorder="1" applyAlignment="1" applyProtection="1">
      <alignment horizontal="left" vertical="center" indent="1" shrinkToFit="1"/>
    </xf>
    <xf numFmtId="0" fontId="2" fillId="0" borderId="79" xfId="0" applyFont="1" applyFill="1" applyBorder="1" applyAlignment="1" applyProtection="1">
      <alignment horizontal="left" vertical="center" indent="1" shrinkToFit="1"/>
    </xf>
    <xf numFmtId="0" fontId="1" fillId="0" borderId="80" xfId="0" applyFont="1" applyFill="1" applyBorder="1" applyAlignment="1" applyProtection="1">
      <alignment horizontal="left" vertical="center"/>
    </xf>
    <xf numFmtId="0" fontId="2" fillId="3" borderId="81" xfId="1" applyFont="1" applyFill="1" applyBorder="1" applyAlignment="1" applyProtection="1">
      <alignment horizontal="left" vertical="center" indent="1" shrinkToFit="1"/>
    </xf>
    <xf numFmtId="0" fontId="2" fillId="3" borderId="82" xfId="1" applyFont="1" applyFill="1" applyBorder="1" applyAlignment="1" applyProtection="1">
      <alignment horizontal="left" vertical="center" indent="1" shrinkToFit="1"/>
    </xf>
    <xf numFmtId="0" fontId="2" fillId="3" borderId="77" xfId="1" applyFont="1" applyFill="1" applyBorder="1" applyAlignment="1" applyProtection="1">
      <alignment horizontal="left" vertical="center" indent="1" shrinkToFit="1"/>
    </xf>
    <xf numFmtId="0" fontId="1" fillId="0" borderId="112" xfId="0" applyFont="1" applyFill="1" applyBorder="1" applyAlignment="1" applyProtection="1">
      <alignment horizontal="left" vertical="center"/>
    </xf>
    <xf numFmtId="0" fontId="2" fillId="0" borderId="113" xfId="1" applyFont="1" applyFill="1" applyBorder="1" applyAlignment="1" applyProtection="1">
      <alignment horizontal="left" vertical="center" indent="1" shrinkToFit="1"/>
    </xf>
    <xf numFmtId="0" fontId="2" fillId="0" borderId="114" xfId="1" applyFont="1" applyFill="1" applyBorder="1" applyAlignment="1" applyProtection="1">
      <alignment horizontal="left" vertical="center" indent="1" shrinkToFit="1"/>
    </xf>
    <xf numFmtId="0" fontId="2" fillId="0" borderId="115" xfId="1" applyFont="1" applyFill="1" applyBorder="1" applyAlignment="1" applyProtection="1">
      <alignment horizontal="left" vertical="center" indent="1" shrinkToFit="1"/>
    </xf>
    <xf numFmtId="0" fontId="1" fillId="2" borderId="116" xfId="0" applyFont="1" applyFill="1" applyBorder="1" applyAlignment="1" applyProtection="1">
      <alignment horizontal="center" vertical="center"/>
    </xf>
    <xf numFmtId="0" fontId="2" fillId="0" borderId="117" xfId="0" applyFont="1" applyFill="1" applyBorder="1" applyAlignment="1" applyProtection="1">
      <alignment horizontal="left" vertical="center" indent="1" shrinkToFit="1"/>
    </xf>
    <xf numFmtId="0" fontId="2" fillId="0" borderId="114" xfId="0" applyFont="1" applyFill="1" applyBorder="1" applyAlignment="1" applyProtection="1">
      <alignment horizontal="left" vertical="center" indent="1" shrinkToFit="1"/>
    </xf>
    <xf numFmtId="0" fontId="2" fillId="0" borderId="115" xfId="0" applyFont="1" applyFill="1" applyBorder="1" applyAlignment="1" applyProtection="1">
      <alignment horizontal="left" vertical="center" indent="1" shrinkToFit="1"/>
    </xf>
    <xf numFmtId="0" fontId="2" fillId="0" borderId="118" xfId="0" applyFont="1" applyFill="1" applyBorder="1" applyAlignment="1" applyProtection="1">
      <alignment horizontal="left" vertical="center" indent="1" shrinkToFit="1"/>
    </xf>
    <xf numFmtId="0" fontId="1" fillId="0" borderId="119" xfId="0" applyFont="1" applyFill="1" applyBorder="1" applyAlignment="1" applyProtection="1">
      <alignment horizontal="left" vertical="center"/>
    </xf>
    <xf numFmtId="0" fontId="2" fillId="0" borderId="120" xfId="0" applyFont="1" applyFill="1" applyBorder="1" applyAlignment="1" applyProtection="1">
      <alignment horizontal="center" vertical="center" shrinkToFit="1"/>
    </xf>
    <xf numFmtId="0" fontId="2" fillId="0" borderId="114" xfId="0" applyFont="1" applyFill="1" applyBorder="1" applyAlignment="1" applyProtection="1">
      <alignment horizontal="center" vertical="center" shrinkToFit="1"/>
    </xf>
    <xf numFmtId="0" fontId="2" fillId="0" borderId="115" xfId="0" applyFont="1" applyFill="1" applyBorder="1" applyAlignment="1" applyProtection="1">
      <alignment horizontal="center" vertical="center" shrinkToFit="1"/>
    </xf>
    <xf numFmtId="0" fontId="2" fillId="0" borderId="118" xfId="0" applyFont="1" applyFill="1" applyBorder="1" applyAlignment="1" applyProtection="1">
      <alignment horizontal="center" vertical="center" shrinkToFit="1"/>
    </xf>
    <xf numFmtId="0" fontId="1" fillId="2" borderId="116" xfId="0" applyFont="1" applyFill="1" applyBorder="1" applyAlignment="1" applyProtection="1">
      <alignment horizontal="center" vertical="center" shrinkToFit="1"/>
    </xf>
    <xf numFmtId="0" fontId="2" fillId="3" borderId="120" xfId="1" applyFont="1" applyFill="1" applyBorder="1" applyAlignment="1" applyProtection="1">
      <alignment horizontal="left" vertical="center" indent="1" shrinkToFit="1"/>
    </xf>
    <xf numFmtId="0" fontId="2" fillId="3" borderId="121" xfId="1" applyFont="1" applyFill="1" applyBorder="1" applyAlignment="1" applyProtection="1">
      <alignment horizontal="left" vertical="center" indent="1" shrinkToFit="1"/>
    </xf>
    <xf numFmtId="0" fontId="2" fillId="3" borderId="114" xfId="1" applyFont="1" applyFill="1" applyBorder="1" applyAlignment="1" applyProtection="1">
      <alignment horizontal="left" vertical="center" indent="1" shrinkToFit="1"/>
    </xf>
    <xf numFmtId="0" fontId="1" fillId="2" borderId="111" xfId="0" applyFont="1" applyFill="1" applyBorder="1" applyAlignment="1" applyProtection="1">
      <alignment horizontal="center" vertical="center" shrinkToFit="1"/>
    </xf>
    <xf numFmtId="0" fontId="6" fillId="0" borderId="73" xfId="0" applyFont="1" applyBorder="1" applyAlignment="1">
      <alignment horizontal="center" vertical="top" wrapText="1"/>
    </xf>
    <xf numFmtId="0" fontId="2" fillId="0" borderId="108" xfId="1" applyFont="1" applyFill="1" applyBorder="1" applyAlignment="1" applyProtection="1">
      <alignment horizontal="left" vertical="center" indent="1" shrinkToFit="1"/>
    </xf>
    <xf numFmtId="0" fontId="1" fillId="2" borderId="122" xfId="0" applyFont="1" applyFill="1" applyBorder="1" applyAlignment="1" applyProtection="1">
      <alignment horizontal="center" vertical="center" shrinkToFit="1"/>
    </xf>
    <xf numFmtId="0" fontId="8" fillId="0" borderId="123" xfId="0" applyFont="1" applyBorder="1" applyAlignment="1">
      <alignment horizontal="center" vertical="top" wrapText="1"/>
    </xf>
    <xf numFmtId="0" fontId="1" fillId="0" borderId="124" xfId="0" applyFont="1" applyFill="1" applyBorder="1" applyAlignment="1" applyProtection="1">
      <alignment horizontal="left" vertical="center"/>
    </xf>
    <xf numFmtId="0" fontId="2" fillId="0" borderId="125" xfId="1" applyFont="1" applyFill="1" applyBorder="1" applyAlignment="1" applyProtection="1">
      <alignment horizontal="left" vertical="center" indent="1" shrinkToFit="1"/>
    </xf>
    <xf numFmtId="0" fontId="2" fillId="0" borderId="126" xfId="1" applyFont="1" applyFill="1" applyBorder="1" applyAlignment="1" applyProtection="1">
      <alignment horizontal="left" vertical="center" indent="1" shrinkToFit="1"/>
    </xf>
    <xf numFmtId="0" fontId="2" fillId="0" borderId="127" xfId="1" applyFont="1" applyFill="1" applyBorder="1" applyAlignment="1" applyProtection="1">
      <alignment horizontal="left" vertical="center" indent="1" shrinkToFit="1"/>
    </xf>
    <xf numFmtId="0" fontId="1" fillId="2" borderId="123" xfId="0" applyFont="1" applyFill="1" applyBorder="1" applyAlignment="1" applyProtection="1">
      <alignment horizontal="center" vertical="center"/>
    </xf>
    <xf numFmtId="0" fontId="2" fillId="0" borderId="128" xfId="0" applyFont="1" applyFill="1" applyBorder="1" applyAlignment="1" applyProtection="1">
      <alignment horizontal="left" vertical="center" indent="1" shrinkToFit="1"/>
    </xf>
    <xf numFmtId="0" fontId="2" fillId="0" borderId="126" xfId="0" applyFont="1" applyFill="1" applyBorder="1" applyAlignment="1" applyProtection="1">
      <alignment horizontal="left" vertical="center" indent="1" shrinkToFit="1"/>
    </xf>
    <xf numFmtId="0" fontId="2" fillId="0" borderId="127" xfId="0" applyFont="1" applyFill="1" applyBorder="1" applyAlignment="1" applyProtection="1">
      <alignment horizontal="left" vertical="center" indent="1" shrinkToFit="1"/>
    </xf>
    <xf numFmtId="0" fontId="2" fillId="0" borderId="129" xfId="0" applyFont="1" applyFill="1" applyBorder="1" applyAlignment="1" applyProtection="1">
      <alignment horizontal="left" vertical="center" indent="1" shrinkToFit="1"/>
    </xf>
    <xf numFmtId="0" fontId="1" fillId="0" borderId="130" xfId="0" applyFont="1" applyFill="1" applyBorder="1" applyAlignment="1" applyProtection="1">
      <alignment horizontal="left" vertical="center"/>
    </xf>
    <xf numFmtId="0" fontId="2" fillId="0" borderId="131" xfId="0" applyFont="1" applyFill="1" applyBorder="1" applyAlignment="1" applyProtection="1">
      <alignment horizontal="center" vertical="center" shrinkToFit="1"/>
    </xf>
    <xf numFmtId="0" fontId="2" fillId="0" borderId="126" xfId="0" applyFont="1" applyFill="1" applyBorder="1" applyAlignment="1" applyProtection="1">
      <alignment horizontal="center" vertical="center" shrinkToFit="1"/>
    </xf>
    <xf numFmtId="0" fontId="2" fillId="0" borderId="127" xfId="0" applyFont="1" applyFill="1" applyBorder="1" applyAlignment="1" applyProtection="1">
      <alignment horizontal="center" vertical="center" shrinkToFit="1"/>
    </xf>
    <xf numFmtId="0" fontId="2" fillId="0" borderId="132" xfId="0" applyFont="1" applyFill="1" applyBorder="1" applyAlignment="1" applyProtection="1">
      <alignment horizontal="center" vertical="center" shrinkToFit="1"/>
    </xf>
    <xf numFmtId="0" fontId="1" fillId="2" borderId="123" xfId="0" applyFont="1" applyFill="1" applyBorder="1" applyAlignment="1" applyProtection="1">
      <alignment horizontal="center" vertical="center" shrinkToFit="1"/>
    </xf>
    <xf numFmtId="0" fontId="2" fillId="3" borderId="131" xfId="1" applyFont="1" applyFill="1" applyBorder="1" applyAlignment="1" applyProtection="1">
      <alignment horizontal="left" vertical="center" indent="1" shrinkToFit="1"/>
    </xf>
    <xf numFmtId="0" fontId="2" fillId="3" borderId="133" xfId="1" applyFont="1" applyFill="1" applyBorder="1" applyAlignment="1" applyProtection="1">
      <alignment horizontal="left" vertical="center" indent="1" shrinkToFit="1"/>
    </xf>
    <xf numFmtId="0" fontId="2" fillId="3" borderId="126" xfId="1" applyFont="1" applyFill="1" applyBorder="1" applyAlignment="1" applyProtection="1">
      <alignment horizontal="left" vertical="center" indent="1" shrinkToFit="1"/>
    </xf>
    <xf numFmtId="0" fontId="1" fillId="2" borderId="134" xfId="0" applyFont="1" applyFill="1" applyBorder="1" applyAlignment="1" applyProtection="1">
      <alignment horizontal="center" vertical="center" shrinkToFit="1"/>
    </xf>
    <xf numFmtId="0" fontId="8" fillId="0" borderId="105" xfId="0" applyFont="1" applyBorder="1" applyAlignment="1">
      <alignment horizontal="center" vertical="top" wrapText="1"/>
    </xf>
    <xf numFmtId="0" fontId="1" fillId="0" borderId="136" xfId="0" applyFont="1" applyFill="1" applyBorder="1" applyAlignment="1" applyProtection="1">
      <alignment horizontal="left" vertical="center"/>
    </xf>
    <xf numFmtId="0" fontId="2" fillId="0" borderId="137" xfId="1" applyFont="1" applyFill="1" applyBorder="1" applyAlignment="1" applyProtection="1">
      <alignment horizontal="left" vertical="center" indent="1" shrinkToFit="1"/>
    </xf>
    <xf numFmtId="0" fontId="2" fillId="0" borderId="109" xfId="1" applyFont="1" applyFill="1" applyBorder="1" applyAlignment="1" applyProtection="1">
      <alignment horizontal="left" vertical="center" indent="1" shrinkToFit="1"/>
    </xf>
    <xf numFmtId="0" fontId="2" fillId="0" borderId="107" xfId="0" applyFont="1" applyFill="1" applyBorder="1" applyAlignment="1" applyProtection="1">
      <alignment horizontal="left" vertical="center" indent="1" shrinkToFit="1"/>
    </xf>
    <xf numFmtId="0" fontId="2" fillId="0" borderId="108" xfId="0" applyFont="1" applyFill="1" applyBorder="1" applyAlignment="1" applyProtection="1">
      <alignment horizontal="left" vertical="center" indent="1" shrinkToFit="1"/>
    </xf>
    <xf numFmtId="0" fontId="2" fillId="0" borderId="109" xfId="0" applyFont="1" applyFill="1" applyBorder="1" applyAlignment="1" applyProtection="1">
      <alignment horizontal="left" vertical="center" indent="1" shrinkToFit="1"/>
    </xf>
    <xf numFmtId="0" fontId="2" fillId="0" borderId="110" xfId="0" applyFont="1" applyFill="1" applyBorder="1" applyAlignment="1" applyProtection="1">
      <alignment horizontal="left" vertical="center" indent="1" shrinkToFit="1"/>
    </xf>
    <xf numFmtId="0" fontId="1" fillId="0" borderId="138" xfId="0" applyFont="1" applyFill="1" applyBorder="1" applyAlignment="1" applyProtection="1">
      <alignment horizontal="left" vertical="center"/>
    </xf>
    <xf numFmtId="0" fontId="2" fillId="0" borderId="139" xfId="0" applyFont="1" applyFill="1" applyBorder="1" applyAlignment="1" applyProtection="1">
      <alignment horizontal="center" vertical="center" shrinkToFit="1"/>
    </xf>
    <xf numFmtId="0" fontId="2" fillId="3" borderId="139" xfId="1" applyFont="1" applyFill="1" applyBorder="1" applyAlignment="1" applyProtection="1">
      <alignment horizontal="left" vertical="center" indent="1" shrinkToFit="1"/>
    </xf>
    <xf numFmtId="0" fontId="2" fillId="3" borderId="140" xfId="1" applyFont="1" applyFill="1" applyBorder="1" applyAlignment="1" applyProtection="1">
      <alignment horizontal="left" vertical="center" indent="1" shrinkToFit="1"/>
    </xf>
    <xf numFmtId="0" fontId="2" fillId="3" borderId="108" xfId="1" applyFont="1" applyFill="1" applyBorder="1" applyAlignment="1" applyProtection="1">
      <alignment horizontal="left" vertical="center" indent="1" shrinkToFit="1"/>
    </xf>
    <xf numFmtId="0" fontId="1" fillId="0" borderId="135" xfId="0" applyFont="1" applyFill="1" applyBorder="1" applyAlignment="1" applyProtection="1">
      <alignment horizontal="center" vertical="center"/>
    </xf>
    <xf numFmtId="0" fontId="2" fillId="0" borderId="137" xfId="1" applyFont="1" applyFill="1" applyBorder="1" applyAlignment="1" applyProtection="1">
      <alignment horizontal="center" vertical="center" shrinkToFit="1"/>
    </xf>
    <xf numFmtId="0" fontId="1" fillId="0" borderId="136" xfId="0" applyFont="1" applyFill="1" applyBorder="1" applyAlignment="1" applyProtection="1">
      <alignment horizontal="center" vertical="center"/>
    </xf>
    <xf numFmtId="0" fontId="1" fillId="0" borderId="138" xfId="0" applyFont="1" applyFill="1" applyBorder="1" applyAlignment="1" applyProtection="1">
      <alignment horizontal="center" vertical="center"/>
    </xf>
    <xf numFmtId="0" fontId="2" fillId="3" borderId="139" xfId="1" applyFont="1" applyFill="1" applyBorder="1" applyAlignment="1" applyProtection="1">
      <alignment horizontal="center" vertical="center" shrinkToFit="1"/>
    </xf>
    <xf numFmtId="0" fontId="2" fillId="3" borderId="140" xfId="1" applyFont="1" applyFill="1" applyBorder="1" applyAlignment="1" applyProtection="1">
      <alignment horizontal="center" vertical="center" shrinkToFit="1"/>
    </xf>
    <xf numFmtId="0" fontId="2" fillId="3" borderId="108" xfId="1" applyFont="1" applyFill="1" applyBorder="1" applyAlignment="1" applyProtection="1">
      <alignment horizontal="center" vertical="center" shrinkToFit="1"/>
    </xf>
    <xf numFmtId="0" fontId="15" fillId="0" borderId="0" xfId="0" quotePrefix="1" applyNumberFormat="1" applyFont="1" applyBorder="1" applyAlignment="1">
      <alignment horizontal="left" vertical="center"/>
    </xf>
    <xf numFmtId="0" fontId="17" fillId="0" borderId="25" xfId="0" applyFont="1" applyFill="1" applyBorder="1" applyAlignment="1" applyProtection="1">
      <alignment horizontal="left" vertical="center" indent="1" shrinkToFit="1"/>
    </xf>
    <xf numFmtId="0" fontId="17" fillId="0" borderId="25" xfId="0" applyFont="1" applyFill="1" applyBorder="1" applyAlignment="1" applyProtection="1">
      <alignment horizontal="center" vertical="center" shrinkToFit="1"/>
    </xf>
    <xf numFmtId="0" fontId="17" fillId="0" borderId="64" xfId="0" applyFont="1" applyFill="1" applyBorder="1" applyAlignment="1" applyProtection="1">
      <alignment horizontal="center" vertical="center" shrinkToFit="1"/>
    </xf>
    <xf numFmtId="0" fontId="17" fillId="0" borderId="60" xfId="0" applyFont="1" applyFill="1" applyBorder="1" applyAlignment="1" applyProtection="1">
      <alignment horizontal="center" vertical="center" shrinkToFit="1"/>
    </xf>
    <xf numFmtId="0" fontId="17" fillId="0" borderId="91" xfId="0" applyFont="1" applyFill="1" applyBorder="1" applyAlignment="1" applyProtection="1">
      <alignment horizontal="center" vertical="center" shrinkToFit="1"/>
    </xf>
    <xf numFmtId="0" fontId="17" fillId="0" borderId="110" xfId="0" applyFont="1" applyFill="1" applyBorder="1" applyAlignment="1" applyProtection="1">
      <alignment horizontal="center" vertical="center" shrinkToFit="1"/>
    </xf>
    <xf numFmtId="0" fontId="17" fillId="0" borderId="26" xfId="0" applyFont="1" applyFill="1" applyBorder="1" applyAlignment="1" applyProtection="1">
      <alignment horizontal="center" vertical="center" shrinkToFit="1"/>
    </xf>
    <xf numFmtId="0" fontId="17" fillId="0" borderId="79" xfId="0" applyFont="1" applyFill="1" applyBorder="1" applyAlignment="1" applyProtection="1">
      <alignment horizontal="center" vertical="center" shrinkToFit="1"/>
    </xf>
    <xf numFmtId="0" fontId="18" fillId="0" borderId="0" xfId="0" applyFont="1"/>
    <xf numFmtId="0" fontId="16" fillId="2" borderId="4" xfId="0" applyFont="1" applyFill="1" applyBorder="1" applyAlignment="1" applyProtection="1">
      <alignment horizontal="center" vertical="center" shrinkToFit="1"/>
    </xf>
    <xf numFmtId="0" fontId="16" fillId="2" borderId="27" xfId="0" applyFont="1" applyFill="1" applyBorder="1" applyAlignment="1" applyProtection="1">
      <alignment horizontal="center" vertical="center"/>
    </xf>
    <xf numFmtId="0" fontId="16" fillId="2" borderId="47" xfId="0" applyFont="1" applyFill="1" applyBorder="1" applyAlignment="1" applyProtection="1">
      <alignment horizontal="center" vertical="center"/>
    </xf>
    <xf numFmtId="0" fontId="16" fillId="2" borderId="88" xfId="0" applyFont="1" applyFill="1" applyBorder="1" applyAlignment="1" applyProtection="1">
      <alignment horizontal="center" vertical="center"/>
    </xf>
    <xf numFmtId="0" fontId="16" fillId="2" borderId="105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 shrinkToFit="1"/>
    </xf>
    <xf numFmtId="0" fontId="16" fillId="2" borderId="47" xfId="0" applyFont="1" applyFill="1" applyBorder="1" applyAlignment="1" applyProtection="1">
      <alignment horizontal="center" vertical="center" shrinkToFit="1"/>
    </xf>
    <xf numFmtId="0" fontId="16" fillId="2" borderId="73" xfId="0" applyFont="1" applyFill="1" applyBorder="1" applyAlignment="1" applyProtection="1">
      <alignment horizontal="center" vertical="center" shrinkToFit="1"/>
    </xf>
    <xf numFmtId="0" fontId="16" fillId="2" borderId="88" xfId="0" applyFont="1" applyFill="1" applyBorder="1" applyAlignment="1" applyProtection="1">
      <alignment horizontal="center" vertical="center" shrinkToFit="1"/>
    </xf>
    <xf numFmtId="0" fontId="16" fillId="2" borderId="27" xfId="0" applyFont="1" applyFill="1" applyBorder="1" applyAlignment="1" applyProtection="1">
      <alignment horizontal="center" vertical="center" shrinkToFit="1"/>
    </xf>
    <xf numFmtId="0" fontId="17" fillId="3" borderId="31" xfId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vertical="center"/>
    </xf>
    <xf numFmtId="2" fontId="2" fillId="0" borderId="46" xfId="1" applyNumberFormat="1" applyFont="1" applyFill="1" applyBorder="1" applyAlignment="1" applyProtection="1">
      <alignment horizontal="center" vertical="center" shrinkToFit="1"/>
    </xf>
    <xf numFmtId="0" fontId="5" fillId="0" borderId="48" xfId="0" applyFont="1" applyBorder="1" applyAlignment="1">
      <alignment horizontal="center" vertical="center" wrapText="1"/>
    </xf>
    <xf numFmtId="0" fontId="8" fillId="0" borderId="143" xfId="0" applyFont="1" applyBorder="1" applyAlignment="1">
      <alignment horizontal="center" vertical="top" wrapText="1"/>
    </xf>
    <xf numFmtId="0" fontId="1" fillId="0" borderId="144" xfId="0" applyFont="1" applyFill="1" applyBorder="1" applyAlignment="1" applyProtection="1">
      <alignment horizontal="left" vertical="center"/>
    </xf>
    <xf numFmtId="0" fontId="2" fillId="0" borderId="145" xfId="1" applyFont="1" applyFill="1" applyBorder="1" applyAlignment="1" applyProtection="1">
      <alignment horizontal="center" vertical="center" shrinkToFit="1"/>
    </xf>
    <xf numFmtId="2" fontId="2" fillId="0" borderId="146" xfId="1" applyNumberFormat="1" applyFont="1" applyFill="1" applyBorder="1" applyAlignment="1" applyProtection="1">
      <alignment horizontal="center" vertical="center" shrinkToFit="1"/>
    </xf>
    <xf numFmtId="0" fontId="2" fillId="0" borderId="147" xfId="1" applyFont="1" applyFill="1" applyBorder="1" applyAlignment="1" applyProtection="1">
      <alignment horizontal="center" vertical="center" shrinkToFit="1"/>
    </xf>
    <xf numFmtId="0" fontId="2" fillId="0" borderId="148" xfId="1" applyFont="1" applyFill="1" applyBorder="1" applyAlignment="1" applyProtection="1">
      <alignment horizontal="center" vertical="center" shrinkToFit="1"/>
    </xf>
    <xf numFmtId="2" fontId="1" fillId="2" borderId="43" xfId="0" applyNumberFormat="1" applyFont="1" applyFill="1" applyBorder="1" applyAlignment="1" applyProtection="1">
      <alignment horizontal="center" vertical="center"/>
    </xf>
    <xf numFmtId="0" fontId="1" fillId="0" borderId="149" xfId="0" applyFont="1" applyFill="1" applyBorder="1" applyAlignment="1" applyProtection="1">
      <alignment horizontal="center" vertical="center"/>
    </xf>
    <xf numFmtId="2" fontId="2" fillId="0" borderId="150" xfId="1" applyNumberFormat="1" applyFont="1" applyFill="1" applyBorder="1" applyAlignment="1" applyProtection="1">
      <alignment horizontal="center" vertical="center" shrinkToFit="1"/>
    </xf>
    <xf numFmtId="0" fontId="2" fillId="0" borderId="72" xfId="0" applyFont="1" applyFill="1" applyBorder="1" applyAlignment="1" applyProtection="1">
      <alignment horizontal="center" vertical="center" shrinkToFit="1"/>
    </xf>
    <xf numFmtId="0" fontId="1" fillId="0" borderId="142" xfId="0" applyFont="1" applyFill="1" applyBorder="1" applyAlignment="1" applyProtection="1">
      <alignment horizontal="center" vertical="center"/>
    </xf>
    <xf numFmtId="0" fontId="2" fillId="0" borderId="151" xfId="0" applyFont="1" applyFill="1" applyBorder="1" applyAlignment="1" applyProtection="1">
      <alignment horizontal="center" vertical="center" shrinkToFit="1"/>
    </xf>
    <xf numFmtId="0" fontId="2" fillId="0" borderId="147" xfId="0" applyFont="1" applyFill="1" applyBorder="1" applyAlignment="1" applyProtection="1">
      <alignment horizontal="center" vertical="center" shrinkToFit="1"/>
    </xf>
    <xf numFmtId="0" fontId="2" fillId="0" borderId="148" xfId="0" applyFont="1" applyFill="1" applyBorder="1" applyAlignment="1" applyProtection="1">
      <alignment horizontal="center" vertical="center" shrinkToFit="1"/>
    </xf>
    <xf numFmtId="0" fontId="2" fillId="3" borderId="151" xfId="1" applyFont="1" applyFill="1" applyBorder="1" applyAlignment="1" applyProtection="1">
      <alignment horizontal="center" vertical="center" shrinkToFit="1"/>
    </xf>
    <xf numFmtId="0" fontId="8" fillId="0" borderId="152" xfId="0" applyFont="1" applyBorder="1" applyAlignment="1">
      <alignment horizontal="center" vertical="top" wrapText="1"/>
    </xf>
    <xf numFmtId="0" fontId="1" fillId="0" borderId="153" xfId="0" applyFont="1" applyFill="1" applyBorder="1" applyAlignment="1" applyProtection="1">
      <alignment horizontal="center" vertical="center"/>
    </xf>
    <xf numFmtId="0" fontId="2" fillId="0" borderId="154" xfId="1" applyFont="1" applyFill="1" applyBorder="1" applyAlignment="1" applyProtection="1">
      <alignment horizontal="center" vertical="center" shrinkToFit="1"/>
    </xf>
    <xf numFmtId="0" fontId="2" fillId="0" borderId="146" xfId="1" applyFont="1" applyFill="1" applyBorder="1" applyAlignment="1" applyProtection="1">
      <alignment horizontal="center" vertical="center" shrinkToFit="1"/>
    </xf>
    <xf numFmtId="2" fontId="2" fillId="0" borderId="155" xfId="1" applyNumberFormat="1" applyFont="1" applyFill="1" applyBorder="1" applyAlignment="1" applyProtection="1">
      <alignment horizontal="center" vertical="center" shrinkToFit="1"/>
    </xf>
    <xf numFmtId="2" fontId="1" fillId="2" borderId="152" xfId="0" applyNumberFormat="1" applyFont="1" applyFill="1" applyBorder="1" applyAlignment="1" applyProtection="1">
      <alignment horizontal="center" vertical="center"/>
    </xf>
    <xf numFmtId="2" fontId="1" fillId="0" borderId="153" xfId="0" applyNumberFormat="1" applyFont="1" applyFill="1" applyBorder="1" applyAlignment="1" applyProtection="1">
      <alignment horizontal="center" vertical="center"/>
    </xf>
    <xf numFmtId="2" fontId="2" fillId="0" borderId="156" xfId="0" applyNumberFormat="1" applyFont="1" applyFill="1" applyBorder="1" applyAlignment="1" applyProtection="1">
      <alignment horizontal="center" vertical="center" shrinkToFit="1"/>
    </xf>
    <xf numFmtId="2" fontId="2" fillId="0" borderId="146" xfId="0" applyNumberFormat="1" applyFont="1" applyFill="1" applyBorder="1" applyAlignment="1" applyProtection="1">
      <alignment horizontal="center" vertical="center" shrinkToFit="1"/>
    </xf>
    <xf numFmtId="2" fontId="2" fillId="0" borderId="155" xfId="0" applyNumberFormat="1" applyFont="1" applyFill="1" applyBorder="1" applyAlignment="1" applyProtection="1">
      <alignment horizontal="center" vertical="center" shrinkToFit="1"/>
    </xf>
    <xf numFmtId="2" fontId="2" fillId="0" borderId="157" xfId="0" applyNumberFormat="1" applyFont="1" applyFill="1" applyBorder="1" applyAlignment="1" applyProtection="1">
      <alignment horizontal="center" vertical="center" shrinkToFit="1"/>
    </xf>
    <xf numFmtId="2" fontId="1" fillId="0" borderId="158" xfId="0" applyNumberFormat="1" applyFont="1" applyFill="1" applyBorder="1" applyAlignment="1" applyProtection="1">
      <alignment horizontal="center" vertical="center"/>
    </xf>
    <xf numFmtId="2" fontId="2" fillId="0" borderId="159" xfId="0" applyNumberFormat="1" applyFont="1" applyFill="1" applyBorder="1" applyAlignment="1" applyProtection="1">
      <alignment horizontal="center" vertical="center" shrinkToFit="1"/>
    </xf>
    <xf numFmtId="2" fontId="1" fillId="2" borderId="152" xfId="0" applyNumberFormat="1" applyFont="1" applyFill="1" applyBorder="1" applyAlignment="1" applyProtection="1">
      <alignment horizontal="center" vertical="center" shrinkToFit="1"/>
    </xf>
    <xf numFmtId="2" fontId="2" fillId="3" borderId="159" xfId="1" applyNumberFormat="1" applyFont="1" applyFill="1" applyBorder="1" applyAlignment="1" applyProtection="1">
      <alignment horizontal="center" vertical="center" shrinkToFit="1"/>
    </xf>
    <xf numFmtId="2" fontId="2" fillId="3" borderId="160" xfId="1" applyNumberFormat="1" applyFont="1" applyFill="1" applyBorder="1" applyAlignment="1" applyProtection="1">
      <alignment horizontal="center" vertical="center" shrinkToFit="1"/>
    </xf>
    <xf numFmtId="2" fontId="2" fillId="3" borderId="146" xfId="1" applyNumberFormat="1" applyFont="1" applyFill="1" applyBorder="1" applyAlignment="1" applyProtection="1">
      <alignment horizontal="center" vertical="center" shrinkToFit="1"/>
    </xf>
    <xf numFmtId="2" fontId="1" fillId="2" borderId="161" xfId="0" applyNumberFormat="1" applyFont="1" applyFill="1" applyBorder="1" applyAlignment="1" applyProtection="1">
      <alignment horizontal="center" vertical="center"/>
    </xf>
    <xf numFmtId="0" fontId="6" fillId="0" borderId="27" xfId="0" applyFont="1" applyBorder="1" applyAlignment="1">
      <alignment horizontal="center" vertical="top" wrapText="1"/>
    </xf>
    <xf numFmtId="2" fontId="20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/>
    <xf numFmtId="0" fontId="20" fillId="0" borderId="0" xfId="0" applyFont="1" applyBorder="1" applyAlignment="1">
      <alignment horizontal="center" vertical="center" wrapText="1"/>
    </xf>
    <xf numFmtId="0" fontId="19" fillId="0" borderId="0" xfId="0" applyFont="1"/>
    <xf numFmtId="0" fontId="16" fillId="2" borderId="48" xfId="0" applyFont="1" applyFill="1" applyBorder="1" applyAlignment="1" applyProtection="1">
      <alignment horizontal="center" vertical="center" shrinkToFit="1"/>
    </xf>
    <xf numFmtId="0" fontId="8" fillId="0" borderId="43" xfId="0" applyFont="1" applyBorder="1" applyAlignment="1">
      <alignment horizontal="center" vertical="top" wrapText="1"/>
    </xf>
    <xf numFmtId="0" fontId="1" fillId="0" borderId="68" xfId="0" applyFont="1" applyFill="1" applyBorder="1" applyAlignment="1" applyProtection="1">
      <alignment horizontal="left" vertical="center"/>
    </xf>
    <xf numFmtId="2" fontId="2" fillId="0" borderId="156" xfId="1" applyNumberFormat="1" applyFont="1" applyFill="1" applyBorder="1" applyAlignment="1" applyProtection="1">
      <alignment horizontal="center" vertical="center" shrinkToFit="1"/>
    </xf>
    <xf numFmtId="0" fontId="17" fillId="0" borderId="72" xfId="1" applyFont="1" applyFill="1" applyBorder="1" applyAlignment="1" applyProtection="1">
      <alignment horizontal="left" vertical="center" indent="1" shrinkToFit="1"/>
    </xf>
    <xf numFmtId="0" fontId="16" fillId="2" borderId="43" xfId="0" applyFont="1" applyFill="1" applyBorder="1" applyAlignment="1" applyProtection="1">
      <alignment horizontal="center" vertical="center"/>
    </xf>
    <xf numFmtId="0" fontId="2" fillId="0" borderId="155" xfId="1" applyFont="1" applyFill="1" applyBorder="1" applyAlignment="1" applyProtection="1">
      <alignment horizontal="center" vertical="center" shrinkToFit="1"/>
    </xf>
    <xf numFmtId="0" fontId="1" fillId="2" borderId="152" xfId="0" applyFont="1" applyFill="1" applyBorder="1" applyAlignment="1" applyProtection="1">
      <alignment horizontal="center" vertical="center"/>
    </xf>
    <xf numFmtId="0" fontId="2" fillId="0" borderId="156" xfId="0" applyFont="1" applyFill="1" applyBorder="1" applyAlignment="1" applyProtection="1">
      <alignment horizontal="center" vertical="center" shrinkToFit="1"/>
    </xf>
    <xf numFmtId="0" fontId="2" fillId="0" borderId="146" xfId="0" applyFont="1" applyFill="1" applyBorder="1" applyAlignment="1" applyProtection="1">
      <alignment horizontal="center" vertical="center" shrinkToFit="1"/>
    </xf>
    <xf numFmtId="0" fontId="2" fillId="0" borderId="155" xfId="0" applyFont="1" applyFill="1" applyBorder="1" applyAlignment="1" applyProtection="1">
      <alignment horizontal="center" vertical="center" shrinkToFit="1"/>
    </xf>
    <xf numFmtId="0" fontId="2" fillId="0" borderId="157" xfId="0" applyFont="1" applyFill="1" applyBorder="1" applyAlignment="1" applyProtection="1">
      <alignment horizontal="center" vertical="center" shrinkToFit="1"/>
    </xf>
    <xf numFmtId="0" fontId="1" fillId="0" borderId="158" xfId="0" applyFont="1" applyFill="1" applyBorder="1" applyAlignment="1" applyProtection="1">
      <alignment horizontal="center" vertical="center"/>
    </xf>
    <xf numFmtId="0" fontId="2" fillId="0" borderId="159" xfId="0" applyFont="1" applyFill="1" applyBorder="1" applyAlignment="1" applyProtection="1">
      <alignment horizontal="center" vertical="center" shrinkToFit="1"/>
    </xf>
    <xf numFmtId="0" fontId="17" fillId="0" borderId="157" xfId="0" applyFont="1" applyFill="1" applyBorder="1" applyAlignment="1" applyProtection="1">
      <alignment horizontal="center" vertical="center" shrinkToFit="1"/>
    </xf>
    <xf numFmtId="0" fontId="16" fillId="2" borderId="152" xfId="0" applyFont="1" applyFill="1" applyBorder="1" applyAlignment="1" applyProtection="1">
      <alignment horizontal="center" vertical="center" shrinkToFit="1"/>
    </xf>
    <xf numFmtId="0" fontId="2" fillId="3" borderId="159" xfId="1" applyFont="1" applyFill="1" applyBorder="1" applyAlignment="1" applyProtection="1">
      <alignment horizontal="center" vertical="center" shrinkToFit="1"/>
    </xf>
    <xf numFmtId="0" fontId="2" fillId="3" borderId="160" xfId="1" applyFont="1" applyFill="1" applyBorder="1" applyAlignment="1" applyProtection="1">
      <alignment horizontal="center" vertical="center" shrinkToFit="1"/>
    </xf>
    <xf numFmtId="0" fontId="2" fillId="3" borderId="146" xfId="1" applyFont="1" applyFill="1" applyBorder="1" applyAlignment="1" applyProtection="1">
      <alignment horizontal="center" vertical="center" shrinkToFit="1"/>
    </xf>
    <xf numFmtId="0" fontId="1" fillId="2" borderId="161" xfId="0" applyFont="1" applyFill="1" applyBorder="1" applyAlignment="1" applyProtection="1">
      <alignment horizontal="center" vertical="center"/>
    </xf>
    <xf numFmtId="0" fontId="17" fillId="4" borderId="25" xfId="0" applyFont="1" applyFill="1" applyBorder="1" applyAlignment="1" applyProtection="1">
      <alignment horizontal="center" vertical="center" wrapText="1" shrinkToFit="1"/>
    </xf>
    <xf numFmtId="0" fontId="17" fillId="5" borderId="25" xfId="0" applyFont="1" applyFill="1" applyBorder="1" applyAlignment="1" applyProtection="1">
      <alignment horizontal="center" vertical="center" shrinkToFit="1"/>
    </xf>
    <xf numFmtId="0" fontId="1" fillId="2" borderId="141" xfId="0" applyFont="1" applyFill="1" applyBorder="1" applyAlignment="1" applyProtection="1">
      <alignment horizontal="center" vertical="center"/>
    </xf>
    <xf numFmtId="0" fontId="2" fillId="0" borderId="97" xfId="0" applyFont="1" applyFill="1" applyBorder="1" applyAlignment="1" applyProtection="1">
      <alignment horizontal="center" vertical="center" shrinkToFit="1"/>
    </xf>
    <xf numFmtId="0" fontId="1" fillId="0" borderId="3" xfId="0" applyFont="1" applyFill="1" applyBorder="1" applyAlignment="1" applyProtection="1">
      <alignment horizontal="center" vertical="center"/>
    </xf>
    <xf numFmtId="0" fontId="2" fillId="3" borderId="70" xfId="1" applyFont="1" applyFill="1" applyBorder="1" applyAlignment="1" applyProtection="1">
      <alignment horizontal="center" vertical="center" shrinkToFit="1"/>
    </xf>
    <xf numFmtId="0" fontId="2" fillId="3" borderId="13" xfId="1" applyFont="1" applyFill="1" applyBorder="1" applyAlignment="1" applyProtection="1">
      <alignment horizontal="center" vertical="center" shrinkToFit="1"/>
    </xf>
    <xf numFmtId="0" fontId="2" fillId="3" borderId="12" xfId="1" applyFont="1" applyFill="1" applyBorder="1" applyAlignment="1" applyProtection="1">
      <alignment horizontal="center" vertical="center" shrinkToFit="1"/>
    </xf>
    <xf numFmtId="0" fontId="6" fillId="0" borderId="171" xfId="0" applyFont="1" applyBorder="1" applyAlignment="1">
      <alignment horizontal="center" vertical="top" wrapText="1"/>
    </xf>
    <xf numFmtId="0" fontId="2" fillId="0" borderId="147" xfId="1" applyFont="1" applyFill="1" applyBorder="1" applyAlignment="1" applyProtection="1">
      <alignment horizontal="left" vertical="center" indent="1" shrinkToFit="1"/>
    </xf>
    <xf numFmtId="0" fontId="2" fillId="0" borderId="148" xfId="1" applyFont="1" applyFill="1" applyBorder="1" applyAlignment="1" applyProtection="1">
      <alignment horizontal="left" vertical="center" indent="1" shrinkToFit="1"/>
    </xf>
    <xf numFmtId="0" fontId="1" fillId="2" borderId="143" xfId="0" applyFont="1" applyFill="1" applyBorder="1" applyAlignment="1" applyProtection="1">
      <alignment horizontal="center" vertical="center"/>
    </xf>
    <xf numFmtId="0" fontId="2" fillId="0" borderId="150" xfId="0" applyFont="1" applyFill="1" applyBorder="1" applyAlignment="1" applyProtection="1">
      <alignment horizontal="left" vertical="center" indent="1" shrinkToFit="1"/>
    </xf>
    <xf numFmtId="0" fontId="2" fillId="0" borderId="147" xfId="0" applyFont="1" applyFill="1" applyBorder="1" applyAlignment="1" applyProtection="1">
      <alignment horizontal="left" vertical="center" indent="1" shrinkToFit="1"/>
    </xf>
    <xf numFmtId="0" fontId="2" fillId="0" borderId="148" xfId="0" applyFont="1" applyFill="1" applyBorder="1" applyAlignment="1" applyProtection="1">
      <alignment horizontal="left" vertical="center" indent="1" shrinkToFit="1"/>
    </xf>
    <xf numFmtId="0" fontId="2" fillId="0" borderId="172" xfId="0" applyFont="1" applyFill="1" applyBorder="1" applyAlignment="1" applyProtection="1">
      <alignment horizontal="left" vertical="center" indent="1" shrinkToFit="1"/>
    </xf>
    <xf numFmtId="0" fontId="1" fillId="0" borderId="142" xfId="0" applyFont="1" applyFill="1" applyBorder="1" applyAlignment="1" applyProtection="1">
      <alignment horizontal="left" vertical="center"/>
    </xf>
    <xf numFmtId="0" fontId="2" fillId="0" borderId="151" xfId="0" applyFont="1" applyFill="1" applyBorder="1" applyAlignment="1" applyProtection="1">
      <alignment horizontal="left" vertical="center" indent="1" shrinkToFit="1"/>
    </xf>
    <xf numFmtId="0" fontId="1" fillId="2" borderId="143" xfId="0" applyFont="1" applyFill="1" applyBorder="1" applyAlignment="1" applyProtection="1">
      <alignment horizontal="center" vertical="center" shrinkToFit="1"/>
    </xf>
    <xf numFmtId="0" fontId="2" fillId="3" borderId="151" xfId="1" applyFont="1" applyFill="1" applyBorder="1" applyAlignment="1" applyProtection="1">
      <alignment horizontal="left" vertical="center" indent="1" shrinkToFit="1"/>
    </xf>
    <xf numFmtId="0" fontId="2" fillId="3" borderId="173" xfId="1" applyFont="1" applyFill="1" applyBorder="1" applyAlignment="1" applyProtection="1">
      <alignment horizontal="left" vertical="center" indent="1" shrinkToFit="1"/>
    </xf>
    <xf numFmtId="0" fontId="2" fillId="3" borderId="147" xfId="1" applyFont="1" applyFill="1" applyBorder="1" applyAlignment="1" applyProtection="1">
      <alignment horizontal="left" vertical="center" indent="1" shrinkToFit="1"/>
    </xf>
    <xf numFmtId="0" fontId="1" fillId="2" borderId="174" xfId="0" applyFont="1" applyFill="1" applyBorder="1" applyAlignment="1" applyProtection="1">
      <alignment horizontal="center" vertical="center"/>
    </xf>
    <xf numFmtId="0" fontId="8" fillId="0" borderId="27" xfId="0" applyFont="1" applyBorder="1" applyAlignment="1">
      <alignment horizontal="center" vertical="top" wrapText="1"/>
    </xf>
    <xf numFmtId="0" fontId="1" fillId="2" borderId="17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2" fontId="2" fillId="0" borderId="147" xfId="1" applyNumberFormat="1" applyFont="1" applyFill="1" applyBorder="1" applyAlignment="1" applyProtection="1">
      <alignment horizontal="center" vertical="center" shrinkToFit="1"/>
    </xf>
    <xf numFmtId="2" fontId="1" fillId="2" borderId="143" xfId="0" applyNumberFormat="1" applyFont="1" applyFill="1" applyBorder="1" applyAlignment="1" applyProtection="1">
      <alignment horizontal="center" vertical="center"/>
    </xf>
    <xf numFmtId="2" fontId="2" fillId="0" borderId="151" xfId="1" applyNumberFormat="1" applyFont="1" applyFill="1" applyBorder="1" applyAlignment="1" applyProtection="1">
      <alignment horizontal="center" vertical="center" shrinkToFit="1"/>
    </xf>
    <xf numFmtId="2" fontId="2" fillId="0" borderId="145" xfId="1" applyNumberFormat="1" applyFont="1" applyFill="1" applyBorder="1" applyAlignment="1" applyProtection="1">
      <alignment horizontal="center" vertical="center" shrinkToFit="1"/>
    </xf>
    <xf numFmtId="0" fontId="2" fillId="0" borderId="172" xfId="0" applyFont="1" applyFill="1" applyBorder="1" applyAlignment="1" applyProtection="1">
      <alignment horizontal="center" vertical="center" shrinkToFit="1"/>
    </xf>
    <xf numFmtId="0" fontId="2" fillId="3" borderId="173" xfId="1" applyFont="1" applyFill="1" applyBorder="1" applyAlignment="1" applyProtection="1">
      <alignment horizontal="center" vertical="center" shrinkToFit="1"/>
    </xf>
    <xf numFmtId="0" fontId="2" fillId="3" borderId="147" xfId="1" applyFont="1" applyFill="1" applyBorder="1" applyAlignment="1" applyProtection="1">
      <alignment horizontal="center" vertical="center" shrinkToFit="1"/>
    </xf>
    <xf numFmtId="0" fontId="1" fillId="2" borderId="152" xfId="0" applyFont="1" applyFill="1" applyBorder="1" applyAlignment="1" applyProtection="1">
      <alignment horizontal="center" vertical="center" shrinkToFit="1"/>
    </xf>
    <xf numFmtId="0" fontId="1" fillId="0" borderId="177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78" xfId="0" applyFont="1" applyFill="1" applyBorder="1" applyAlignment="1" applyProtection="1">
      <alignment horizontal="center" vertical="center"/>
    </xf>
    <xf numFmtId="0" fontId="1" fillId="0" borderId="61" xfId="0" applyFont="1" applyFill="1" applyBorder="1" applyAlignment="1" applyProtection="1">
      <alignment horizontal="center" vertical="center"/>
    </xf>
    <xf numFmtId="0" fontId="1" fillId="0" borderId="179" xfId="0" applyFont="1" applyFill="1" applyBorder="1" applyAlignment="1" applyProtection="1">
      <alignment horizontal="center" vertical="center"/>
    </xf>
    <xf numFmtId="0" fontId="1" fillId="0" borderId="180" xfId="0" applyFont="1" applyFill="1" applyBorder="1" applyAlignment="1" applyProtection="1">
      <alignment horizontal="center" vertical="center"/>
    </xf>
    <xf numFmtId="0" fontId="1" fillId="0" borderId="175" xfId="0" applyFont="1" applyFill="1" applyBorder="1" applyAlignment="1" applyProtection="1">
      <alignment horizontal="center" vertical="center"/>
    </xf>
    <xf numFmtId="0" fontId="1" fillId="0" borderId="181" xfId="0" applyFont="1" applyFill="1" applyBorder="1" applyAlignment="1" applyProtection="1">
      <alignment horizontal="center" vertical="center"/>
    </xf>
    <xf numFmtId="0" fontId="2" fillId="0" borderId="182" xfId="1" applyFont="1" applyFill="1" applyBorder="1" applyAlignment="1" applyProtection="1">
      <alignment horizontal="left" vertical="center" indent="1" shrinkToFit="1"/>
    </xf>
    <xf numFmtId="0" fontId="2" fillId="0" borderId="18" xfId="1" applyFont="1" applyFill="1" applyBorder="1" applyAlignment="1" applyProtection="1">
      <alignment horizontal="center" vertical="center" shrinkToFit="1"/>
    </xf>
    <xf numFmtId="0" fontId="2" fillId="0" borderId="63" xfId="1" applyFont="1" applyFill="1" applyBorder="1" applyAlignment="1" applyProtection="1">
      <alignment horizontal="center" vertical="center" shrinkToFit="1"/>
    </xf>
    <xf numFmtId="0" fontId="2" fillId="0" borderId="59" xfId="1" applyFont="1" applyFill="1" applyBorder="1" applyAlignment="1" applyProtection="1">
      <alignment horizontal="center" vertical="center" shrinkToFit="1"/>
    </xf>
    <xf numFmtId="0" fontId="2" fillId="0" borderId="90" xfId="1" applyFont="1" applyFill="1" applyBorder="1" applyAlignment="1" applyProtection="1">
      <alignment horizontal="center" vertical="center" shrinkToFit="1"/>
    </xf>
    <xf numFmtId="0" fontId="2" fillId="0" borderId="100" xfId="1" applyFont="1" applyFill="1" applyBorder="1" applyAlignment="1" applyProtection="1">
      <alignment horizontal="center" vertical="center" shrinkToFit="1"/>
    </xf>
    <xf numFmtId="0" fontId="2" fillId="0" borderId="150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19" xfId="1" applyFont="1" applyFill="1" applyBorder="1" applyAlignment="1" applyProtection="1">
      <alignment horizontal="center" vertical="center" shrinkToFit="1"/>
    </xf>
    <xf numFmtId="2" fontId="14" fillId="0" borderId="156" xfId="1" applyNumberFormat="1" applyFont="1" applyFill="1" applyBorder="1" applyAlignment="1" applyProtection="1">
      <alignment horizontal="center" vertical="center" shrinkToFit="1"/>
    </xf>
    <xf numFmtId="2" fontId="14" fillId="0" borderId="146" xfId="1" applyNumberFormat="1" applyFont="1" applyFill="1" applyBorder="1" applyAlignment="1" applyProtection="1">
      <alignment horizontal="center" vertical="center" shrinkToFit="1"/>
    </xf>
    <xf numFmtId="2" fontId="13" fillId="2" borderId="152" xfId="0" applyNumberFormat="1" applyFont="1" applyFill="1" applyBorder="1" applyAlignment="1" applyProtection="1">
      <alignment horizontal="center" vertical="center"/>
    </xf>
    <xf numFmtId="2" fontId="14" fillId="0" borderId="156" xfId="0" applyNumberFormat="1" applyFont="1" applyFill="1" applyBorder="1" applyAlignment="1" applyProtection="1">
      <alignment horizontal="center" vertical="center" shrinkToFit="1"/>
    </xf>
    <xf numFmtId="2" fontId="14" fillId="3" borderId="159" xfId="1" applyNumberFormat="1" applyFont="1" applyFill="1" applyBorder="1" applyAlignment="1" applyProtection="1">
      <alignment horizontal="center" vertical="center" shrinkToFit="1"/>
    </xf>
    <xf numFmtId="2" fontId="14" fillId="3" borderId="160" xfId="1" applyNumberFormat="1" applyFont="1" applyFill="1" applyBorder="1" applyAlignment="1" applyProtection="1">
      <alignment horizontal="center" vertical="center" shrinkToFit="1"/>
    </xf>
    <xf numFmtId="2" fontId="14" fillId="3" borderId="146" xfId="1" applyNumberFormat="1" applyFont="1" applyFill="1" applyBorder="1" applyAlignment="1" applyProtection="1">
      <alignment horizontal="center" vertical="center" shrinkToFit="1"/>
    </xf>
    <xf numFmtId="2" fontId="13" fillId="2" borderId="161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178" xfId="0" applyFont="1" applyFill="1" applyBorder="1" applyAlignment="1" applyProtection="1">
      <alignment horizontal="left" vertical="center"/>
    </xf>
    <xf numFmtId="0" fontId="1" fillId="0" borderId="61" xfId="0" applyFont="1" applyFill="1" applyBorder="1" applyAlignment="1" applyProtection="1">
      <alignment horizontal="left" vertical="center"/>
    </xf>
    <xf numFmtId="0" fontId="1" fillId="0" borderId="179" xfId="0" applyFont="1" applyFill="1" applyBorder="1" applyAlignment="1" applyProtection="1">
      <alignment horizontal="left" vertical="center"/>
    </xf>
    <xf numFmtId="0" fontId="1" fillId="0" borderId="180" xfId="0" applyFont="1" applyFill="1" applyBorder="1" applyAlignment="1" applyProtection="1">
      <alignment horizontal="left" vertical="center"/>
    </xf>
    <xf numFmtId="0" fontId="1" fillId="0" borderId="149" xfId="0" applyFont="1" applyFill="1" applyBorder="1" applyAlignment="1" applyProtection="1">
      <alignment horizontal="left" vertical="center"/>
    </xf>
    <xf numFmtId="0" fontId="2" fillId="0" borderId="18" xfId="1" applyFont="1" applyFill="1" applyBorder="1" applyAlignment="1" applyProtection="1">
      <alignment horizontal="left" vertical="center" indent="1" shrinkToFit="1"/>
    </xf>
    <xf numFmtId="0" fontId="2" fillId="0" borderId="63" xfId="1" applyFont="1" applyFill="1" applyBorder="1" applyAlignment="1" applyProtection="1">
      <alignment horizontal="left" vertical="center" indent="1" shrinkToFit="1"/>
    </xf>
    <xf numFmtId="0" fontId="2" fillId="0" borderId="59" xfId="1" applyFont="1" applyFill="1" applyBorder="1" applyAlignment="1" applyProtection="1">
      <alignment horizontal="left" vertical="center" indent="1" shrinkToFit="1"/>
    </xf>
    <xf numFmtId="0" fontId="2" fillId="0" borderId="90" xfId="1" applyFont="1" applyFill="1" applyBorder="1" applyAlignment="1" applyProtection="1">
      <alignment horizontal="left" vertical="center" indent="1" shrinkToFit="1"/>
    </xf>
    <xf numFmtId="0" fontId="2" fillId="0" borderId="100" xfId="1" applyFont="1" applyFill="1" applyBorder="1" applyAlignment="1" applyProtection="1">
      <alignment horizontal="left" vertical="center" indent="1" shrinkToFit="1"/>
    </xf>
    <xf numFmtId="0" fontId="2" fillId="0" borderId="150" xfId="1" applyFont="1" applyFill="1" applyBorder="1" applyAlignment="1" applyProtection="1">
      <alignment horizontal="left" vertical="center" indent="1" shrinkToFit="1"/>
    </xf>
    <xf numFmtId="0" fontId="2" fillId="0" borderId="156" xfId="1" applyFont="1" applyFill="1" applyBorder="1" applyAlignment="1" applyProtection="1">
      <alignment horizontal="center" vertical="center" shrinkToFit="1"/>
    </xf>
    <xf numFmtId="2" fontId="20" fillId="0" borderId="0" xfId="0" applyNumberFormat="1" applyFont="1" applyBorder="1" applyAlignment="1">
      <alignment horizontal="center" vertical="center" wrapText="1"/>
    </xf>
    <xf numFmtId="2" fontId="13" fillId="0" borderId="181" xfId="0" applyNumberFormat="1" applyFont="1" applyFill="1" applyBorder="1" applyAlignment="1" applyProtection="1">
      <alignment horizontal="center" vertical="center"/>
    </xf>
    <xf numFmtId="2" fontId="14" fillId="0" borderId="155" xfId="1" applyNumberFormat="1" applyFont="1" applyFill="1" applyBorder="1" applyAlignment="1" applyProtection="1">
      <alignment horizontal="center" vertical="center" shrinkToFit="1"/>
    </xf>
    <xf numFmtId="2" fontId="13" fillId="0" borderId="153" xfId="0" applyNumberFormat="1" applyFont="1" applyFill="1" applyBorder="1" applyAlignment="1" applyProtection="1">
      <alignment horizontal="center" vertical="center"/>
    </xf>
    <xf numFmtId="2" fontId="14" fillId="0" borderId="146" xfId="0" applyNumberFormat="1" applyFont="1" applyFill="1" applyBorder="1" applyAlignment="1" applyProtection="1">
      <alignment horizontal="center" vertical="center" shrinkToFit="1"/>
    </xf>
    <xf numFmtId="2" fontId="14" fillId="0" borderId="155" xfId="0" applyNumberFormat="1" applyFont="1" applyFill="1" applyBorder="1" applyAlignment="1" applyProtection="1">
      <alignment horizontal="center" vertical="center" shrinkToFit="1"/>
    </xf>
    <xf numFmtId="2" fontId="14" fillId="0" borderId="157" xfId="0" applyNumberFormat="1" applyFont="1" applyFill="1" applyBorder="1" applyAlignment="1" applyProtection="1">
      <alignment horizontal="center" vertical="center" shrinkToFit="1"/>
    </xf>
    <xf numFmtId="2" fontId="13" fillId="0" borderId="158" xfId="0" applyNumberFormat="1" applyFont="1" applyFill="1" applyBorder="1" applyAlignment="1" applyProtection="1">
      <alignment horizontal="center" vertical="center"/>
    </xf>
    <xf numFmtId="2" fontId="14" fillId="0" borderId="159" xfId="0" applyNumberFormat="1" applyFont="1" applyFill="1" applyBorder="1" applyAlignment="1" applyProtection="1">
      <alignment horizontal="center" vertical="center" shrinkToFit="1"/>
    </xf>
    <xf numFmtId="2" fontId="13" fillId="2" borderId="152" xfId="0" applyNumberFormat="1" applyFont="1" applyFill="1" applyBorder="1" applyAlignment="1" applyProtection="1">
      <alignment horizontal="center" vertical="center" shrinkToFit="1"/>
    </xf>
    <xf numFmtId="2" fontId="19" fillId="0" borderId="0" xfId="0" applyNumberFormat="1" applyFont="1"/>
    <xf numFmtId="2" fontId="13" fillId="0" borderId="162" xfId="0" applyNumberFormat="1" applyFont="1" applyFill="1" applyBorder="1" applyAlignment="1" applyProtection="1">
      <alignment horizontal="left" vertical="center"/>
    </xf>
    <xf numFmtId="2" fontId="14" fillId="0" borderId="163" xfId="1" applyNumberFormat="1" applyFont="1" applyFill="1" applyBorder="1" applyAlignment="1" applyProtection="1">
      <alignment horizontal="left" vertical="center" indent="1" shrinkToFit="1"/>
    </xf>
    <xf numFmtId="2" fontId="14" fillId="0" borderId="164" xfId="1" applyNumberFormat="1" applyFont="1" applyFill="1" applyBorder="1" applyAlignment="1" applyProtection="1">
      <alignment horizontal="left" vertical="center" indent="1" shrinkToFit="1"/>
    </xf>
    <xf numFmtId="2" fontId="14" fillId="0" borderId="163" xfId="1" applyNumberFormat="1" applyFont="1" applyFill="1" applyBorder="1" applyAlignment="1" applyProtection="1">
      <alignment horizontal="center" vertical="center" shrinkToFit="1"/>
    </xf>
    <xf numFmtId="2" fontId="14" fillId="0" borderId="37" xfId="1" applyNumberFormat="1" applyFont="1" applyFill="1" applyBorder="1" applyAlignment="1" applyProtection="1">
      <alignment horizontal="left" vertical="center" indent="1" shrinkToFit="1"/>
    </xf>
    <xf numFmtId="2" fontId="13" fillId="2" borderId="165" xfId="0" applyNumberFormat="1" applyFont="1" applyFill="1" applyBorder="1" applyAlignment="1" applyProtection="1">
      <alignment horizontal="center" vertical="center"/>
    </xf>
    <xf numFmtId="2" fontId="13" fillId="0" borderId="29" xfId="0" applyNumberFormat="1" applyFont="1" applyFill="1" applyBorder="1" applyAlignment="1" applyProtection="1">
      <alignment horizontal="left" vertical="center"/>
    </xf>
    <xf numFmtId="2" fontId="14" fillId="0" borderId="166" xfId="1" applyNumberFormat="1" applyFont="1" applyFill="1" applyBorder="1" applyAlignment="1" applyProtection="1">
      <alignment horizontal="center" vertical="center" shrinkToFit="1"/>
    </xf>
    <xf numFmtId="2" fontId="14" fillId="0" borderId="164" xfId="0" applyNumberFormat="1" applyFont="1" applyFill="1" applyBorder="1" applyAlignment="1" applyProtection="1">
      <alignment horizontal="left" vertical="center" indent="1" shrinkToFit="1"/>
    </xf>
    <xf numFmtId="2" fontId="14" fillId="0" borderId="37" xfId="0" applyNumberFormat="1" applyFont="1" applyFill="1" applyBorder="1" applyAlignment="1" applyProtection="1">
      <alignment horizontal="left" vertical="center" indent="1" shrinkToFit="1"/>
    </xf>
    <xf numFmtId="2" fontId="14" fillId="0" borderId="167" xfId="0" applyNumberFormat="1" applyFont="1" applyFill="1" applyBorder="1" applyAlignment="1" applyProtection="1">
      <alignment horizontal="left" vertical="center" indent="1" shrinkToFit="1"/>
    </xf>
    <xf numFmtId="2" fontId="13" fillId="0" borderId="168" xfId="0" applyNumberFormat="1" applyFont="1" applyFill="1" applyBorder="1" applyAlignment="1" applyProtection="1">
      <alignment horizontal="left" vertical="center"/>
    </xf>
    <xf numFmtId="2" fontId="14" fillId="0" borderId="169" xfId="0" applyNumberFormat="1" applyFont="1" applyFill="1" applyBorder="1" applyAlignment="1" applyProtection="1">
      <alignment horizontal="left" vertical="center" indent="1" shrinkToFit="1"/>
    </xf>
    <xf numFmtId="2" fontId="14" fillId="0" borderId="170" xfId="1" applyNumberFormat="1" applyFont="1" applyFill="1" applyBorder="1" applyAlignment="1" applyProtection="1">
      <alignment horizontal="center" vertical="center" shrinkToFit="1"/>
    </xf>
    <xf numFmtId="2" fontId="14" fillId="0" borderId="169" xfId="1" applyNumberFormat="1" applyFont="1" applyFill="1" applyBorder="1" applyAlignment="1" applyProtection="1">
      <alignment horizontal="left" vertical="center" indent="1" shrinkToFit="1"/>
    </xf>
    <xf numFmtId="2" fontId="14" fillId="0" borderId="170" xfId="1" applyNumberFormat="1" applyFont="1" applyFill="1" applyBorder="1" applyAlignment="1" applyProtection="1">
      <alignment horizontal="left" vertical="center" indent="1" shrinkToFit="1"/>
    </xf>
    <xf numFmtId="2" fontId="2" fillId="0" borderId="12" xfId="0" applyNumberFormat="1" applyFont="1" applyFill="1" applyBorder="1" applyAlignment="1" applyProtection="1">
      <alignment horizontal="center" vertical="center" shrinkToFit="1"/>
    </xf>
    <xf numFmtId="2" fontId="2" fillId="0" borderId="42" xfId="0" applyNumberFormat="1" applyFont="1" applyFill="1" applyBorder="1" applyAlignment="1" applyProtection="1">
      <alignment horizontal="center" vertical="center" shrinkToFit="1"/>
    </xf>
    <xf numFmtId="2" fontId="2" fillId="0" borderId="183" xfId="1" applyNumberFormat="1" applyFont="1" applyFill="1" applyBorder="1" applyAlignment="1" applyProtection="1">
      <alignment horizontal="center" vertical="center" shrinkToFit="1"/>
    </xf>
    <xf numFmtId="2" fontId="14" fillId="0" borderId="166" xfId="0" applyNumberFormat="1" applyFont="1" applyFill="1" applyBorder="1" applyAlignment="1" applyProtection="1">
      <alignment horizontal="left" vertical="center" indent="1" shrinkToFit="1"/>
    </xf>
    <xf numFmtId="2" fontId="14" fillId="0" borderId="164" xfId="1" applyNumberFormat="1" applyFont="1" applyFill="1" applyBorder="1" applyAlignment="1" applyProtection="1">
      <alignment horizontal="center" vertical="center" shrinkToFit="1"/>
    </xf>
    <xf numFmtId="2" fontId="14" fillId="0" borderId="37" xfId="1" applyNumberFormat="1" applyFont="1" applyFill="1" applyBorder="1" applyAlignment="1" applyProtection="1">
      <alignment horizontal="center" vertical="center" shrinkToFit="1"/>
    </xf>
    <xf numFmtId="2" fontId="14" fillId="0" borderId="168" xfId="1" applyNumberFormat="1" applyFont="1" applyFill="1" applyBorder="1" applyAlignment="1" applyProtection="1">
      <alignment horizontal="center" vertical="center" shrinkToFit="1"/>
    </xf>
    <xf numFmtId="0" fontId="1" fillId="0" borderId="68" xfId="0" applyFont="1" applyFill="1" applyBorder="1" applyAlignment="1" applyProtection="1">
      <alignment horizontal="center" vertical="center"/>
    </xf>
    <xf numFmtId="2" fontId="17" fillId="0" borderId="46" xfId="1" applyNumberFormat="1" applyFont="1" applyFill="1" applyBorder="1" applyAlignment="1" applyProtection="1">
      <alignment horizontal="center" vertical="center" shrinkToFit="1"/>
    </xf>
    <xf numFmtId="2" fontId="16" fillId="2" borderId="43" xfId="0" applyNumberFormat="1" applyFont="1" applyFill="1" applyBorder="1" applyAlignment="1" applyProtection="1">
      <alignment horizontal="center" vertical="center"/>
    </xf>
    <xf numFmtId="2" fontId="17" fillId="0" borderId="157" xfId="0" applyNumberFormat="1" applyFont="1" applyFill="1" applyBorder="1" applyAlignment="1" applyProtection="1">
      <alignment horizontal="center" vertical="center" shrinkToFit="1"/>
    </xf>
    <xf numFmtId="2" fontId="16" fillId="2" borderId="152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142" xfId="0" applyFont="1" applyBorder="1" applyAlignment="1">
      <alignment horizontal="center" vertical="center" wrapText="1"/>
    </xf>
    <xf numFmtId="0" fontId="5" fillId="0" borderId="135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12" fillId="0" borderId="29" xfId="0" applyNumberFormat="1" applyFont="1" applyFill="1" applyBorder="1" applyAlignment="1">
      <alignment horizontal="center" vertical="center" wrapText="1"/>
    </xf>
    <xf numFmtId="2" fontId="12" fillId="0" borderId="36" xfId="0" applyNumberFormat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5" fillId="0" borderId="17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2" fontId="12" fillId="0" borderId="68" xfId="0" applyNumberFormat="1" applyFont="1" applyBorder="1" applyAlignment="1">
      <alignment horizontal="center" vertical="center" wrapText="1"/>
    </xf>
    <xf numFmtId="2" fontId="12" fillId="0" borderId="44" xfId="0" applyNumberFormat="1" applyFont="1" applyBorder="1" applyAlignment="1">
      <alignment horizontal="center" vertical="center" wrapText="1"/>
    </xf>
  </cellXfs>
  <cellStyles count="2">
    <cellStyle name="Normal" xfId="0" builtinId="0"/>
    <cellStyle name="ปกติ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49</xdr:row>
      <xdr:rowOff>97693</xdr:rowOff>
    </xdr:from>
    <xdr:to>
      <xdr:col>14</xdr:col>
      <xdr:colOff>241789</xdr:colOff>
      <xdr:row>59</xdr:row>
      <xdr:rowOff>79865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16" y="12851668"/>
          <a:ext cx="7765073" cy="17919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49</xdr:row>
      <xdr:rowOff>97693</xdr:rowOff>
    </xdr:from>
    <xdr:to>
      <xdr:col>14</xdr:col>
      <xdr:colOff>241789</xdr:colOff>
      <xdr:row>59</xdr:row>
      <xdr:rowOff>79864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16" y="12851668"/>
          <a:ext cx="7765073" cy="1791921"/>
        </a:xfrm>
        <a:prstGeom prst="rect">
          <a:avLst/>
        </a:prstGeom>
      </xdr:spPr>
    </xdr:pic>
    <xdr:clientData/>
  </xdr:twoCellAnchor>
  <xdr:twoCellAnchor>
    <xdr:from>
      <xdr:col>0</xdr:col>
      <xdr:colOff>2183423</xdr:colOff>
      <xdr:row>27</xdr:row>
      <xdr:rowOff>87923</xdr:rowOff>
    </xdr:from>
    <xdr:to>
      <xdr:col>0</xdr:col>
      <xdr:colOff>2337288</xdr:colOff>
      <xdr:row>27</xdr:row>
      <xdr:rowOff>197827</xdr:rowOff>
    </xdr:to>
    <xdr:sp macro="" textlink="">
      <xdr:nvSpPr>
        <xdr:cNvPr id="3" name="Right Arrow 2"/>
        <xdr:cNvSpPr/>
      </xdr:nvSpPr>
      <xdr:spPr>
        <a:xfrm>
          <a:off x="2183423" y="7539404"/>
          <a:ext cx="153865" cy="10990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49</xdr:row>
      <xdr:rowOff>97693</xdr:rowOff>
    </xdr:from>
    <xdr:to>
      <xdr:col>14</xdr:col>
      <xdr:colOff>241789</xdr:colOff>
      <xdr:row>59</xdr:row>
      <xdr:rowOff>79864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16" y="12993078"/>
          <a:ext cx="7773865" cy="18139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49</xdr:row>
      <xdr:rowOff>97693</xdr:rowOff>
    </xdr:from>
    <xdr:to>
      <xdr:col>14</xdr:col>
      <xdr:colOff>241789</xdr:colOff>
      <xdr:row>59</xdr:row>
      <xdr:rowOff>79864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16" y="12851668"/>
          <a:ext cx="7765073" cy="17919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49</xdr:row>
      <xdr:rowOff>97693</xdr:rowOff>
    </xdr:from>
    <xdr:to>
      <xdr:col>14</xdr:col>
      <xdr:colOff>241789</xdr:colOff>
      <xdr:row>59</xdr:row>
      <xdr:rowOff>79864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16" y="12851668"/>
          <a:ext cx="7765073" cy="17919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49</xdr:row>
      <xdr:rowOff>97693</xdr:rowOff>
    </xdr:from>
    <xdr:to>
      <xdr:col>14</xdr:col>
      <xdr:colOff>241789</xdr:colOff>
      <xdr:row>59</xdr:row>
      <xdr:rowOff>79864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16" y="12851668"/>
          <a:ext cx="7765073" cy="1791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49"/>
  <sheetViews>
    <sheetView showZeros="0" view="pageBreakPreview" topLeftCell="A31" zoomScaleNormal="100" zoomScaleSheetLayoutView="100" workbookViewId="0">
      <selection activeCell="V49" sqref="V49"/>
    </sheetView>
  </sheetViews>
  <sheetFormatPr defaultRowHeight="14.25"/>
  <cols>
    <col min="1" max="1" width="30.625" style="7" customWidth="1"/>
    <col min="2" max="2" width="11.5" style="7" customWidth="1"/>
    <col min="3" max="3" width="3.625" customWidth="1"/>
    <col min="4" max="5" width="5.5" customWidth="1"/>
    <col min="6" max="6" width="3.625" customWidth="1"/>
    <col min="7" max="8" width="5.5" customWidth="1"/>
    <col min="9" max="9" width="3.125" bestFit="1" customWidth="1"/>
    <col min="10" max="11" width="5.5" customWidth="1"/>
    <col min="12" max="12" width="3.625" customWidth="1"/>
    <col min="13" max="13" width="4.875" customWidth="1"/>
    <col min="14" max="14" width="5.5" customWidth="1"/>
    <col min="15" max="15" width="6.875" customWidth="1"/>
    <col min="16" max="18" width="4" style="51" customWidth="1"/>
    <col min="19" max="19" width="5.125" style="51" customWidth="1"/>
    <col min="20" max="20" width="6.125" style="51" customWidth="1"/>
    <col min="21" max="21" width="6.75" style="51" customWidth="1"/>
    <col min="22" max="22" width="8" style="360" customWidth="1"/>
  </cols>
  <sheetData>
    <row r="1" spans="1:22" ht="27.75" customHeight="1">
      <c r="A1" s="495" t="s">
        <v>72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</row>
    <row r="2" spans="1:22" ht="28.5" thickBot="1">
      <c r="A2" s="301" t="s">
        <v>69</v>
      </c>
      <c r="B2" s="128"/>
      <c r="C2" s="8"/>
      <c r="D2" s="8"/>
      <c r="E2" s="8"/>
      <c r="I2" s="8"/>
      <c r="J2" s="8"/>
      <c r="K2" s="8"/>
      <c r="R2" s="8"/>
      <c r="S2" s="8"/>
      <c r="T2" s="8"/>
      <c r="U2" s="8"/>
      <c r="V2" s="359"/>
    </row>
    <row r="3" spans="1:22" ht="24.75" customHeight="1" thickBot="1">
      <c r="A3" s="496" t="s">
        <v>0</v>
      </c>
      <c r="B3" s="496" t="s">
        <v>38</v>
      </c>
      <c r="C3" s="499" t="s">
        <v>66</v>
      </c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1"/>
    </row>
    <row r="4" spans="1:22" ht="39" customHeight="1">
      <c r="A4" s="497"/>
      <c r="B4" s="497"/>
      <c r="C4" s="502" t="s">
        <v>37</v>
      </c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4" t="s">
        <v>27</v>
      </c>
      <c r="O4" s="505"/>
      <c r="P4" s="506" t="s">
        <v>41</v>
      </c>
      <c r="Q4" s="507"/>
      <c r="R4" s="507"/>
      <c r="S4" s="507"/>
      <c r="T4" s="508" t="s">
        <v>27</v>
      </c>
      <c r="U4" s="509"/>
      <c r="V4" s="510" t="s">
        <v>32</v>
      </c>
    </row>
    <row r="5" spans="1:22" ht="35.25" customHeight="1" thickBot="1">
      <c r="A5" s="498"/>
      <c r="B5" s="498"/>
      <c r="C5" s="126" t="s">
        <v>29</v>
      </c>
      <c r="D5" s="126" t="s">
        <v>33</v>
      </c>
      <c r="E5" s="126" t="s">
        <v>34</v>
      </c>
      <c r="F5" s="126" t="s">
        <v>28</v>
      </c>
      <c r="G5" s="126" t="s">
        <v>35</v>
      </c>
      <c r="H5" s="126" t="s">
        <v>36</v>
      </c>
      <c r="I5" s="126" t="s">
        <v>30</v>
      </c>
      <c r="J5" s="126" t="s">
        <v>45</v>
      </c>
      <c r="K5" s="126" t="s">
        <v>46</v>
      </c>
      <c r="L5" s="127" t="s">
        <v>47</v>
      </c>
      <c r="M5" s="176" t="s">
        <v>48</v>
      </c>
      <c r="N5" s="281" t="s">
        <v>39</v>
      </c>
      <c r="O5" s="364" t="s">
        <v>40</v>
      </c>
      <c r="P5" s="324">
        <v>1</v>
      </c>
      <c r="Q5" s="75">
        <v>2</v>
      </c>
      <c r="R5" s="75">
        <v>3</v>
      </c>
      <c r="S5" s="99" t="s">
        <v>31</v>
      </c>
      <c r="T5" s="162" t="s">
        <v>42</v>
      </c>
      <c r="U5" s="340" t="s">
        <v>43</v>
      </c>
      <c r="V5" s="511"/>
    </row>
    <row r="6" spans="1:22" ht="20.100000000000001" customHeight="1">
      <c r="A6" s="3" t="s">
        <v>1</v>
      </c>
      <c r="B6" s="12"/>
      <c r="C6" s="12"/>
      <c r="D6" s="38"/>
      <c r="E6" s="38"/>
      <c r="F6" s="38"/>
      <c r="G6" s="38"/>
      <c r="H6" s="38"/>
      <c r="I6" s="38"/>
      <c r="J6" s="38"/>
      <c r="K6" s="38"/>
      <c r="L6" s="35"/>
      <c r="M6" s="134"/>
      <c r="N6" s="282"/>
      <c r="O6" s="47"/>
      <c r="P6" s="209"/>
      <c r="Q6" s="113"/>
      <c r="R6" s="113"/>
      <c r="S6" s="100"/>
      <c r="T6" s="89"/>
      <c r="U6" s="341"/>
      <c r="V6" s="467"/>
    </row>
    <row r="7" spans="1:22" ht="20.100000000000001" customHeight="1">
      <c r="A7" s="29" t="s">
        <v>2</v>
      </c>
      <c r="B7" s="48"/>
      <c r="C7" s="48"/>
      <c r="D7" s="76"/>
      <c r="E7" s="76"/>
      <c r="F7" s="76"/>
      <c r="G7" s="76"/>
      <c r="H7" s="76"/>
      <c r="I7" s="76"/>
      <c r="J7" s="76"/>
      <c r="K7" s="76"/>
      <c r="L7" s="52"/>
      <c r="M7" s="130"/>
      <c r="N7" s="283"/>
      <c r="O7" s="62"/>
      <c r="P7" s="203"/>
      <c r="Q7" s="114"/>
      <c r="R7" s="114"/>
      <c r="S7" s="101"/>
      <c r="T7" s="90"/>
      <c r="U7" s="342"/>
      <c r="V7" s="468"/>
    </row>
    <row r="8" spans="1:22" ht="20.100000000000001" customHeight="1">
      <c r="A8" s="15" t="s">
        <v>3</v>
      </c>
      <c r="B8" s="49"/>
      <c r="C8" s="49"/>
      <c r="D8" s="77"/>
      <c r="E8" s="77"/>
      <c r="F8" s="77"/>
      <c r="G8" s="77"/>
      <c r="H8" s="77"/>
      <c r="I8" s="77"/>
      <c r="J8" s="77"/>
      <c r="K8" s="77"/>
      <c r="L8" s="53"/>
      <c r="M8" s="131"/>
      <c r="N8" s="259"/>
      <c r="O8" s="63"/>
      <c r="P8" s="205"/>
      <c r="Q8" s="115"/>
      <c r="R8" s="115"/>
      <c r="S8" s="102"/>
      <c r="T8" s="91"/>
      <c r="U8" s="343"/>
      <c r="V8" s="469"/>
    </row>
    <row r="9" spans="1:22" ht="20.100000000000001" customHeight="1">
      <c r="A9" s="15" t="s">
        <v>4</v>
      </c>
      <c r="B9" s="49"/>
      <c r="C9" s="49"/>
      <c r="D9" s="77"/>
      <c r="E9" s="77"/>
      <c r="F9" s="77"/>
      <c r="G9" s="77"/>
      <c r="H9" s="77"/>
      <c r="I9" s="77"/>
      <c r="J9" s="77"/>
      <c r="K9" s="77"/>
      <c r="L9" s="53"/>
      <c r="M9" s="131"/>
      <c r="N9" s="259"/>
      <c r="O9" s="63"/>
      <c r="P9" s="205"/>
      <c r="Q9" s="115"/>
      <c r="R9" s="115"/>
      <c r="S9" s="102"/>
      <c r="T9" s="91"/>
      <c r="U9" s="343"/>
      <c r="V9" s="469"/>
    </row>
    <row r="10" spans="1:22" ht="20.100000000000001" customHeight="1">
      <c r="A10" s="15" t="s">
        <v>5</v>
      </c>
      <c r="B10" s="49"/>
      <c r="C10" s="49"/>
      <c r="D10" s="77"/>
      <c r="E10" s="77"/>
      <c r="F10" s="77"/>
      <c r="G10" s="77"/>
      <c r="H10" s="77"/>
      <c r="I10" s="77"/>
      <c r="J10" s="77"/>
      <c r="K10" s="77"/>
      <c r="L10" s="53"/>
      <c r="M10" s="131"/>
      <c r="N10" s="259"/>
      <c r="O10" s="63"/>
      <c r="P10" s="205"/>
      <c r="Q10" s="115"/>
      <c r="R10" s="115"/>
      <c r="S10" s="102"/>
      <c r="T10" s="91"/>
      <c r="U10" s="343"/>
      <c r="V10" s="469"/>
    </row>
    <row r="11" spans="1:22" ht="20.100000000000001" customHeight="1">
      <c r="A11" s="15" t="s">
        <v>6</v>
      </c>
      <c r="B11" s="49"/>
      <c r="C11" s="49"/>
      <c r="D11" s="77"/>
      <c r="E11" s="77"/>
      <c r="F11" s="77"/>
      <c r="G11" s="77"/>
      <c r="H11" s="77"/>
      <c r="I11" s="77"/>
      <c r="J11" s="77"/>
      <c r="K11" s="77"/>
      <c r="L11" s="53"/>
      <c r="M11" s="131"/>
      <c r="N11" s="259"/>
      <c r="O11" s="63"/>
      <c r="P11" s="205"/>
      <c r="Q11" s="115"/>
      <c r="R11" s="115"/>
      <c r="S11" s="102"/>
      <c r="T11" s="91"/>
      <c r="U11" s="343"/>
      <c r="V11" s="469"/>
    </row>
    <row r="12" spans="1:22" ht="20.100000000000001" customHeight="1">
      <c r="A12" s="15" t="s">
        <v>7</v>
      </c>
      <c r="B12" s="177">
        <v>1</v>
      </c>
      <c r="C12" s="49"/>
      <c r="D12" s="77">
        <v>1</v>
      </c>
      <c r="E12" s="77"/>
      <c r="F12" s="77"/>
      <c r="G12" s="77"/>
      <c r="H12" s="77"/>
      <c r="I12" s="77"/>
      <c r="J12" s="77"/>
      <c r="K12" s="77"/>
      <c r="L12" s="53"/>
      <c r="M12" s="131"/>
      <c r="N12" s="259">
        <f>SUM(C12:M12)</f>
        <v>1</v>
      </c>
      <c r="O12" s="323">
        <f>N12/B12*100</f>
        <v>100</v>
      </c>
      <c r="P12" s="205"/>
      <c r="Q12" s="115"/>
      <c r="R12" s="115"/>
      <c r="S12" s="102"/>
      <c r="T12" s="91"/>
      <c r="U12" s="343"/>
      <c r="V12" s="470">
        <f t="shared" ref="V12" si="0">(C12*3+D12*3.33+E12*3.66+F12*4+G12*4.33+H12*4.66+I12*5+J12*5.33+K12*5.66+L12*6+M12*6.33)/SUM(C12:M12)</f>
        <v>3.33</v>
      </c>
    </row>
    <row r="13" spans="1:22" ht="20.100000000000001" customHeight="1">
      <c r="A13" s="15" t="s">
        <v>8</v>
      </c>
      <c r="B13" s="177"/>
      <c r="C13" s="49"/>
      <c r="D13" s="77"/>
      <c r="E13" s="77"/>
      <c r="F13" s="77"/>
      <c r="G13" s="77"/>
      <c r="H13" s="77"/>
      <c r="I13" s="77"/>
      <c r="J13" s="77"/>
      <c r="K13" s="77"/>
      <c r="L13" s="53"/>
      <c r="M13" s="131"/>
      <c r="N13" s="259"/>
      <c r="O13" s="63"/>
      <c r="P13" s="205"/>
      <c r="Q13" s="115"/>
      <c r="R13" s="115"/>
      <c r="S13" s="102"/>
      <c r="T13" s="91"/>
      <c r="U13" s="343"/>
      <c r="V13" s="469"/>
    </row>
    <row r="14" spans="1:22" ht="20.100000000000001" customHeight="1">
      <c r="A14" s="15" t="s">
        <v>9</v>
      </c>
      <c r="B14" s="177"/>
      <c r="C14" s="49"/>
      <c r="D14" s="77"/>
      <c r="E14" s="77"/>
      <c r="F14" s="77"/>
      <c r="G14" s="77"/>
      <c r="H14" s="77"/>
      <c r="I14" s="77"/>
      <c r="J14" s="77"/>
      <c r="K14" s="77"/>
      <c r="L14" s="53"/>
      <c r="M14" s="131"/>
      <c r="N14" s="259"/>
      <c r="O14" s="63"/>
      <c r="P14" s="205"/>
      <c r="Q14" s="115"/>
      <c r="R14" s="115"/>
      <c r="S14" s="102"/>
      <c r="T14" s="91"/>
      <c r="U14" s="343"/>
      <c r="V14" s="469"/>
    </row>
    <row r="15" spans="1:22" ht="20.100000000000001" customHeight="1">
      <c r="A15" s="15" t="s">
        <v>10</v>
      </c>
      <c r="B15" s="177"/>
      <c r="C15" s="49"/>
      <c r="D15" s="77"/>
      <c r="E15" s="77"/>
      <c r="F15" s="77"/>
      <c r="G15" s="77"/>
      <c r="H15" s="77"/>
      <c r="I15" s="77"/>
      <c r="J15" s="77"/>
      <c r="K15" s="77"/>
      <c r="L15" s="53"/>
      <c r="M15" s="131"/>
      <c r="N15" s="259"/>
      <c r="O15" s="63"/>
      <c r="P15" s="205"/>
      <c r="Q15" s="115"/>
      <c r="R15" s="115"/>
      <c r="S15" s="102"/>
      <c r="T15" s="91"/>
      <c r="U15" s="343"/>
      <c r="V15" s="469"/>
    </row>
    <row r="16" spans="1:22" ht="20.100000000000001" customHeight="1">
      <c r="A16" s="16" t="s">
        <v>11</v>
      </c>
      <c r="B16" s="178"/>
      <c r="C16" s="22"/>
      <c r="D16" s="78"/>
      <c r="E16" s="78"/>
      <c r="F16" s="78"/>
      <c r="G16" s="78"/>
      <c r="H16" s="78"/>
      <c r="I16" s="78"/>
      <c r="J16" s="78"/>
      <c r="K16" s="78"/>
      <c r="L16" s="54"/>
      <c r="M16" s="132"/>
      <c r="N16" s="284"/>
      <c r="O16" s="64"/>
      <c r="P16" s="207"/>
      <c r="Q16" s="116"/>
      <c r="R16" s="116"/>
      <c r="S16" s="103"/>
      <c r="T16" s="92"/>
      <c r="U16" s="369"/>
      <c r="V16" s="471"/>
    </row>
    <row r="17" spans="1:23" ht="20.100000000000001" customHeight="1" thickBot="1">
      <c r="A17" s="2" t="s">
        <v>12</v>
      </c>
      <c r="B17" s="11">
        <f>SUM(B12:B16)</f>
        <v>1</v>
      </c>
      <c r="C17" s="11">
        <f t="shared" ref="C17:N17" si="1">SUM(C12:C16)</f>
        <v>0</v>
      </c>
      <c r="D17" s="79">
        <f t="shared" si="1"/>
        <v>1</v>
      </c>
      <c r="E17" s="79">
        <f t="shared" si="1"/>
        <v>0</v>
      </c>
      <c r="F17" s="79">
        <f t="shared" si="1"/>
        <v>0</v>
      </c>
      <c r="G17" s="79">
        <f t="shared" si="1"/>
        <v>0</v>
      </c>
      <c r="H17" s="79">
        <f t="shared" si="1"/>
        <v>0</v>
      </c>
      <c r="I17" s="79">
        <f t="shared" si="1"/>
        <v>0</v>
      </c>
      <c r="J17" s="79">
        <f t="shared" si="1"/>
        <v>0</v>
      </c>
      <c r="K17" s="79">
        <f t="shared" si="1"/>
        <v>0</v>
      </c>
      <c r="L17" s="79">
        <f t="shared" si="1"/>
        <v>0</v>
      </c>
      <c r="M17" s="133">
        <f t="shared" si="1"/>
        <v>0</v>
      </c>
      <c r="N17" s="201">
        <f t="shared" si="1"/>
        <v>1</v>
      </c>
      <c r="O17" s="331">
        <f>N17/B17*100</f>
        <v>100</v>
      </c>
      <c r="P17" s="42"/>
      <c r="Q17" s="79"/>
      <c r="R17" s="79"/>
      <c r="S17" s="72"/>
      <c r="T17" s="6"/>
      <c r="U17" s="370"/>
      <c r="V17" s="472">
        <f t="shared" ref="V17" si="2">(C17*3+D17*3.33+E17*3.66+F17*4+G17*4.33+H17*4.66+I17*5+J17*5.33+K17*5.66+L17*6+M17*6.33)/SUM(C17:M17)</f>
        <v>3.33</v>
      </c>
    </row>
    <row r="18" spans="1:23" ht="20.100000000000001" customHeight="1">
      <c r="A18" s="3" t="s">
        <v>13</v>
      </c>
      <c r="B18" s="179"/>
      <c r="C18" s="12"/>
      <c r="D18" s="38"/>
      <c r="E18" s="38"/>
      <c r="F18" s="38"/>
      <c r="G18" s="38"/>
      <c r="H18" s="38"/>
      <c r="I18" s="38"/>
      <c r="J18" s="38"/>
      <c r="K18" s="38"/>
      <c r="L18" s="35"/>
      <c r="M18" s="134"/>
      <c r="N18" s="282"/>
      <c r="O18" s="365"/>
      <c r="P18" s="209"/>
      <c r="Q18" s="113"/>
      <c r="R18" s="113"/>
      <c r="S18" s="100"/>
      <c r="T18" s="89"/>
      <c r="U18" s="341"/>
      <c r="V18" s="473"/>
    </row>
    <row r="19" spans="1:23" ht="20.100000000000001" customHeight="1">
      <c r="A19" s="17" t="s">
        <v>14</v>
      </c>
      <c r="B19" s="180">
        <v>1</v>
      </c>
      <c r="C19" s="17"/>
      <c r="D19" s="80"/>
      <c r="E19" s="80">
        <v>1</v>
      </c>
      <c r="F19" s="80"/>
      <c r="G19" s="80"/>
      <c r="H19" s="80"/>
      <c r="I19" s="80"/>
      <c r="J19" s="80"/>
      <c r="K19" s="80"/>
      <c r="L19" s="55"/>
      <c r="M19" s="135"/>
      <c r="N19" s="285">
        <f>SUM(C19:M19)</f>
        <v>1</v>
      </c>
      <c r="O19" s="366">
        <f>N19/B19*100</f>
        <v>100</v>
      </c>
      <c r="P19" s="211"/>
      <c r="Q19" s="117"/>
      <c r="R19" s="117"/>
      <c r="S19" s="104"/>
      <c r="T19" s="93"/>
      <c r="U19" s="371"/>
      <c r="V19" s="474">
        <f t="shared" ref="V19" si="3">(C19*3+D19*3.33+E19*3.66+F19*4+G19*4.33+H19*4.66+I19*5+J19*5.33+K19*5.66+L19*6+M19*6.33)/SUM(C19:M19)</f>
        <v>3.66</v>
      </c>
    </row>
    <row r="20" spans="1:23" ht="20.100000000000001" customHeight="1">
      <c r="A20" s="10" t="s">
        <v>15</v>
      </c>
      <c r="B20" s="10"/>
      <c r="C20" s="10"/>
      <c r="D20" s="37"/>
      <c r="E20" s="37"/>
      <c r="F20" s="37"/>
      <c r="G20" s="37"/>
      <c r="H20" s="37"/>
      <c r="I20" s="37"/>
      <c r="J20" s="37"/>
      <c r="K20" s="37"/>
      <c r="L20" s="34"/>
      <c r="M20" s="136"/>
      <c r="N20" s="286"/>
      <c r="O20" s="45"/>
      <c r="P20" s="195"/>
      <c r="Q20" s="118"/>
      <c r="R20" s="118"/>
      <c r="S20" s="105"/>
      <c r="T20" s="94"/>
      <c r="U20" s="372"/>
      <c r="V20" s="475"/>
    </row>
    <row r="21" spans="1:23" ht="20.100000000000001" customHeight="1">
      <c r="A21" s="18" t="s">
        <v>16</v>
      </c>
      <c r="B21" s="18"/>
      <c r="C21" s="18"/>
      <c r="D21" s="81"/>
      <c r="E21" s="81"/>
      <c r="F21" s="81"/>
      <c r="G21" s="81"/>
      <c r="H21" s="81"/>
      <c r="I21" s="81"/>
      <c r="J21" s="81"/>
      <c r="K21" s="81"/>
      <c r="L21" s="33"/>
      <c r="M21" s="137"/>
      <c r="N21" s="287"/>
      <c r="O21" s="66"/>
      <c r="P21" s="197"/>
      <c r="Q21" s="40"/>
      <c r="R21" s="40"/>
      <c r="S21" s="106"/>
      <c r="T21" s="30"/>
      <c r="U21" s="373"/>
      <c r="V21" s="476"/>
    </row>
    <row r="22" spans="1:23" ht="20.100000000000001" customHeight="1">
      <c r="A22" s="19" t="s">
        <v>17</v>
      </c>
      <c r="B22" s="19"/>
      <c r="C22" s="19"/>
      <c r="D22" s="82"/>
      <c r="E22" s="82"/>
      <c r="F22" s="82"/>
      <c r="G22" s="82"/>
      <c r="H22" s="82"/>
      <c r="I22" s="82"/>
      <c r="J22" s="82"/>
      <c r="K22" s="82"/>
      <c r="L22" s="56"/>
      <c r="M22" s="138"/>
      <c r="N22" s="288"/>
      <c r="O22" s="67"/>
      <c r="P22" s="199"/>
      <c r="Q22" s="119"/>
      <c r="R22" s="119"/>
      <c r="S22" s="107"/>
      <c r="T22" s="95"/>
      <c r="U22" s="374"/>
      <c r="V22" s="477"/>
    </row>
    <row r="23" spans="1:23" ht="20.100000000000001" customHeight="1" thickBot="1">
      <c r="A23" s="2" t="s">
        <v>18</v>
      </c>
      <c r="B23" s="11">
        <f>SUM(B19:B22)</f>
        <v>1</v>
      </c>
      <c r="C23" s="11">
        <f t="shared" ref="C23" si="4">SUM(C18:C22)</f>
        <v>0</v>
      </c>
      <c r="D23" s="79">
        <f t="shared" ref="D23" si="5">SUM(D18:D22)</f>
        <v>0</v>
      </c>
      <c r="E23" s="79">
        <f t="shared" ref="E23" si="6">SUM(E18:E22)</f>
        <v>1</v>
      </c>
      <c r="F23" s="79">
        <f t="shared" ref="F23" si="7">SUM(F18:F22)</f>
        <v>0</v>
      </c>
      <c r="G23" s="79">
        <f t="shared" ref="G23" si="8">SUM(G18:G22)</f>
        <v>0</v>
      </c>
      <c r="H23" s="79">
        <f t="shared" ref="H23" si="9">SUM(H18:H22)</f>
        <v>0</v>
      </c>
      <c r="I23" s="79">
        <f t="shared" ref="I23" si="10">SUM(I18:I22)</f>
        <v>0</v>
      </c>
      <c r="J23" s="79">
        <f t="shared" ref="J23" si="11">SUM(J18:J22)</f>
        <v>0</v>
      </c>
      <c r="K23" s="79">
        <f t="shared" ref="K23" si="12">SUM(K18:K22)</f>
        <v>0</v>
      </c>
      <c r="L23" s="79">
        <f t="shared" ref="L23" si="13">SUM(L18:L22)</f>
        <v>0</v>
      </c>
      <c r="M23" s="133">
        <f t="shared" ref="M23" si="14">SUM(M18:M22)</f>
        <v>0</v>
      </c>
      <c r="N23" s="201">
        <f t="shared" ref="N23" si="15">SUM(N18:N22)</f>
        <v>1</v>
      </c>
      <c r="O23" s="331">
        <f>N23/B23*100</f>
        <v>100</v>
      </c>
      <c r="P23" s="42"/>
      <c r="Q23" s="79"/>
      <c r="R23" s="79"/>
      <c r="S23" s="72"/>
      <c r="T23" s="6"/>
      <c r="U23" s="370"/>
      <c r="V23" s="472">
        <f t="shared" ref="V23" si="16">(C23*3+D23*3.33+E23*3.66+F23*4+G23*4.33+H23*4.66+I23*5+J23*5.33+K23*5.66+L23*6+M23*6.33)/SUM(C23:M23)</f>
        <v>3.66</v>
      </c>
    </row>
    <row r="24" spans="1:23" ht="20.100000000000001" customHeight="1">
      <c r="A24" s="1" t="s">
        <v>19</v>
      </c>
      <c r="B24" s="9"/>
      <c r="C24" s="9"/>
      <c r="D24" s="39"/>
      <c r="E24" s="39"/>
      <c r="F24" s="39"/>
      <c r="G24" s="39"/>
      <c r="H24" s="39"/>
      <c r="I24" s="39"/>
      <c r="J24" s="39"/>
      <c r="K24" s="39"/>
      <c r="L24" s="36"/>
      <c r="M24" s="129"/>
      <c r="N24" s="289"/>
      <c r="O24" s="44"/>
      <c r="P24" s="213"/>
      <c r="Q24" s="120"/>
      <c r="R24" s="120"/>
      <c r="S24" s="108"/>
      <c r="T24" s="4"/>
      <c r="U24" s="375"/>
      <c r="V24" s="478"/>
    </row>
    <row r="25" spans="1:23" ht="20.100000000000001" customHeight="1">
      <c r="A25" s="20" t="s">
        <v>20</v>
      </c>
      <c r="B25" s="20"/>
      <c r="C25" s="187"/>
      <c r="D25" s="41"/>
      <c r="E25" s="41"/>
      <c r="F25" s="41"/>
      <c r="G25" s="41"/>
      <c r="H25" s="41"/>
      <c r="I25" s="41"/>
      <c r="J25" s="41"/>
      <c r="K25" s="41"/>
      <c r="L25" s="193"/>
      <c r="M25" s="172"/>
      <c r="N25" s="290"/>
      <c r="O25" s="68"/>
      <c r="P25" s="193"/>
      <c r="Q25" s="41"/>
      <c r="R25" s="41"/>
      <c r="S25" s="109"/>
      <c r="T25" s="32"/>
      <c r="U25" s="376"/>
      <c r="V25" s="479"/>
    </row>
    <row r="26" spans="1:23" ht="20.100000000000001" customHeight="1">
      <c r="A26" s="10" t="s">
        <v>21</v>
      </c>
      <c r="B26" s="10"/>
      <c r="C26" s="183"/>
      <c r="D26" s="118"/>
      <c r="E26" s="118"/>
      <c r="F26" s="118"/>
      <c r="G26" s="118"/>
      <c r="H26" s="118"/>
      <c r="I26" s="118"/>
      <c r="J26" s="118"/>
      <c r="K26" s="118"/>
      <c r="L26" s="195"/>
      <c r="M26" s="168"/>
      <c r="N26" s="224"/>
      <c r="O26" s="45"/>
      <c r="P26" s="195"/>
      <c r="Q26" s="118"/>
      <c r="R26" s="118"/>
      <c r="S26" s="105"/>
      <c r="T26" s="94"/>
      <c r="U26" s="372"/>
      <c r="V26" s="475"/>
    </row>
    <row r="27" spans="1:23" ht="20.100000000000001" customHeight="1">
      <c r="A27" s="18" t="s">
        <v>22</v>
      </c>
      <c r="B27" s="18"/>
      <c r="C27" s="184"/>
      <c r="D27" s="40"/>
      <c r="E27" s="40"/>
      <c r="F27" s="40"/>
      <c r="G27" s="40"/>
      <c r="H27" s="40"/>
      <c r="I27" s="40"/>
      <c r="J27" s="40"/>
      <c r="K27" s="40"/>
      <c r="L27" s="197"/>
      <c r="M27" s="169"/>
      <c r="N27" s="225"/>
      <c r="O27" s="66"/>
      <c r="P27" s="197"/>
      <c r="Q27" s="40"/>
      <c r="R27" s="40"/>
      <c r="S27" s="106"/>
      <c r="T27" s="30"/>
      <c r="U27" s="373"/>
      <c r="V27" s="476"/>
    </row>
    <row r="28" spans="1:23" s="310" customFormat="1" ht="24">
      <c r="A28" s="302" t="s">
        <v>76</v>
      </c>
      <c r="B28" s="383">
        <v>1</v>
      </c>
      <c r="C28" s="303"/>
      <c r="D28" s="304"/>
      <c r="E28" s="304"/>
      <c r="F28" s="304">
        <v>1</v>
      </c>
      <c r="G28" s="304"/>
      <c r="H28" s="304"/>
      <c r="I28" s="304"/>
      <c r="J28" s="304"/>
      <c r="K28" s="304"/>
      <c r="L28" s="305"/>
      <c r="M28" s="306"/>
      <c r="N28" s="307">
        <f>SUM(C28:M28)</f>
        <v>1</v>
      </c>
      <c r="O28" s="367"/>
      <c r="P28" s="305"/>
      <c r="Q28" s="304"/>
      <c r="R28" s="304"/>
      <c r="S28" s="309"/>
      <c r="T28" s="308"/>
      <c r="U28" s="377"/>
      <c r="V28" s="480">
        <f t="shared" ref="V28:V29" si="17">(C28*3+D28*3.33+E28*3.66+F28*4+G28*4.33+H28*4.66+I28*5+J28*5.33+K28*5.66+L28*6+M28*6.33)/SUM(C28:M28)</f>
        <v>4</v>
      </c>
      <c r="W28" s="322" t="s">
        <v>75</v>
      </c>
    </row>
    <row r="29" spans="1:23" s="310" customFormat="1" ht="20.100000000000001" customHeight="1" thickBot="1">
      <c r="A29" s="311" t="s">
        <v>24</v>
      </c>
      <c r="B29" s="312">
        <f>SUM(B25:B28)</f>
        <v>1</v>
      </c>
      <c r="C29" s="312">
        <f t="shared" ref="C29" si="18">SUM(C24:C28)</f>
        <v>0</v>
      </c>
      <c r="D29" s="313">
        <f t="shared" ref="D29" si="19">SUM(D24:D28)</f>
        <v>0</v>
      </c>
      <c r="E29" s="313">
        <f t="shared" ref="E29" si="20">SUM(E24:E28)</f>
        <v>0</v>
      </c>
      <c r="F29" s="313">
        <f t="shared" ref="F29" si="21">SUM(F24:F28)</f>
        <v>1</v>
      </c>
      <c r="G29" s="313">
        <f t="shared" ref="G29" si="22">SUM(G24:G28)</f>
        <v>0</v>
      </c>
      <c r="H29" s="313">
        <f t="shared" ref="H29" si="23">SUM(H24:H28)</f>
        <v>0</v>
      </c>
      <c r="I29" s="313">
        <f t="shared" ref="I29" si="24">SUM(I24:I28)</f>
        <v>0</v>
      </c>
      <c r="J29" s="313">
        <f t="shared" ref="J29" si="25">SUM(J24:J28)</f>
        <v>0</v>
      </c>
      <c r="K29" s="313">
        <f t="shared" ref="K29" si="26">SUM(K24:K28)</f>
        <v>0</v>
      </c>
      <c r="L29" s="313">
        <f t="shared" ref="L29" si="27">SUM(L24:L28)</f>
        <v>0</v>
      </c>
      <c r="M29" s="314">
        <f t="shared" ref="M29" si="28">SUM(M24:M28)</f>
        <v>0</v>
      </c>
      <c r="N29" s="315">
        <f>SUM(C29:M29)</f>
        <v>1</v>
      </c>
      <c r="O29" s="368"/>
      <c r="P29" s="363"/>
      <c r="Q29" s="317"/>
      <c r="R29" s="317"/>
      <c r="S29" s="318"/>
      <c r="T29" s="316"/>
      <c r="U29" s="378"/>
      <c r="V29" s="472">
        <f t="shared" si="17"/>
        <v>4</v>
      </c>
    </row>
    <row r="30" spans="1:23" ht="20.100000000000001" customHeight="1">
      <c r="A30" s="1" t="s">
        <v>25</v>
      </c>
      <c r="B30" s="9"/>
      <c r="C30" s="9"/>
      <c r="D30" s="39"/>
      <c r="E30" s="39"/>
      <c r="F30" s="39"/>
      <c r="G30" s="39"/>
      <c r="H30" s="39"/>
      <c r="I30" s="39"/>
      <c r="J30" s="39"/>
      <c r="K30" s="39"/>
      <c r="L30" s="36"/>
      <c r="M30" s="129"/>
      <c r="N30" s="289"/>
      <c r="O30" s="44"/>
      <c r="P30" s="213"/>
      <c r="Q30" s="120"/>
      <c r="R30" s="120"/>
      <c r="S30" s="108"/>
      <c r="T30" s="4"/>
      <c r="U30" s="375"/>
      <c r="V30" s="478"/>
    </row>
    <row r="31" spans="1:23" ht="20.100000000000001" customHeight="1">
      <c r="A31" s="24" t="s">
        <v>49</v>
      </c>
      <c r="B31" s="145"/>
      <c r="C31" s="50"/>
      <c r="D31" s="85"/>
      <c r="E31" s="85"/>
      <c r="F31" s="85"/>
      <c r="G31" s="85"/>
      <c r="H31" s="85"/>
      <c r="I31" s="85"/>
      <c r="J31" s="85"/>
      <c r="K31" s="85"/>
      <c r="L31" s="58"/>
      <c r="M31" s="141"/>
      <c r="N31" s="291"/>
      <c r="O31" s="69"/>
      <c r="P31" s="216"/>
      <c r="Q31" s="121"/>
      <c r="R31" s="121"/>
      <c r="S31" s="110"/>
      <c r="T31" s="96"/>
      <c r="U31" s="379"/>
      <c r="V31" s="481"/>
    </row>
    <row r="32" spans="1:23" ht="20.100000000000001" customHeight="1">
      <c r="A32" s="26" t="s">
        <v>50</v>
      </c>
      <c r="B32" s="125"/>
      <c r="C32" s="25"/>
      <c r="D32" s="86"/>
      <c r="E32" s="86"/>
      <c r="F32" s="86"/>
      <c r="G32" s="86"/>
      <c r="H32" s="86"/>
      <c r="I32" s="86"/>
      <c r="J32" s="86"/>
      <c r="K32" s="86"/>
      <c r="L32" s="59"/>
      <c r="M32" s="142"/>
      <c r="N32" s="292"/>
      <c r="O32" s="70"/>
      <c r="P32" s="219"/>
      <c r="Q32" s="122"/>
      <c r="R32" s="122"/>
      <c r="S32" s="111"/>
      <c r="T32" s="97"/>
      <c r="U32" s="380"/>
      <c r="V32" s="482"/>
    </row>
    <row r="33" spans="1:22" ht="20.100000000000001" customHeight="1">
      <c r="A33" s="21" t="s">
        <v>51</v>
      </c>
      <c r="B33" s="124"/>
      <c r="C33" s="21"/>
      <c r="D33" s="87"/>
      <c r="E33" s="87"/>
      <c r="F33" s="87"/>
      <c r="G33" s="87"/>
      <c r="H33" s="87"/>
      <c r="I33" s="87"/>
      <c r="J33" s="87"/>
      <c r="K33" s="87"/>
      <c r="L33" s="60"/>
      <c r="M33" s="143"/>
      <c r="N33" s="293"/>
      <c r="O33" s="71"/>
      <c r="P33" s="221"/>
      <c r="Q33" s="123"/>
      <c r="R33" s="123"/>
      <c r="S33" s="112"/>
      <c r="T33" s="98"/>
      <c r="U33" s="381"/>
      <c r="V33" s="469"/>
    </row>
    <row r="34" spans="1:22" ht="20.100000000000001" customHeight="1">
      <c r="A34" s="21" t="s">
        <v>52</v>
      </c>
      <c r="B34" s="125"/>
      <c r="C34" s="25"/>
      <c r="D34" s="86"/>
      <c r="E34" s="86"/>
      <c r="F34" s="86"/>
      <c r="G34" s="86"/>
      <c r="H34" s="86"/>
      <c r="I34" s="86"/>
      <c r="J34" s="86"/>
      <c r="K34" s="86"/>
      <c r="L34" s="59"/>
      <c r="M34" s="142"/>
      <c r="N34" s="292"/>
      <c r="O34" s="70"/>
      <c r="P34" s="219"/>
      <c r="Q34" s="122"/>
      <c r="R34" s="122"/>
      <c r="S34" s="111"/>
      <c r="T34" s="97"/>
      <c r="U34" s="380"/>
      <c r="V34" s="482"/>
    </row>
    <row r="35" spans="1:22" ht="20.100000000000001" customHeight="1">
      <c r="A35" s="25" t="s">
        <v>53</v>
      </c>
      <c r="B35" s="124"/>
      <c r="C35" s="21"/>
      <c r="D35" s="87"/>
      <c r="E35" s="87"/>
      <c r="F35" s="87"/>
      <c r="G35" s="87"/>
      <c r="H35" s="87"/>
      <c r="I35" s="87"/>
      <c r="J35" s="87"/>
      <c r="K35" s="87"/>
      <c r="L35" s="60"/>
      <c r="M35" s="143"/>
      <c r="N35" s="293"/>
      <c r="O35" s="71"/>
      <c r="P35" s="221"/>
      <c r="Q35" s="123"/>
      <c r="R35" s="123"/>
      <c r="S35" s="112"/>
      <c r="T35" s="98"/>
      <c r="U35" s="381"/>
      <c r="V35" s="469"/>
    </row>
    <row r="36" spans="1:22" ht="20.100000000000001" customHeight="1">
      <c r="A36" s="25" t="s">
        <v>54</v>
      </c>
      <c r="B36" s="125"/>
      <c r="C36" s="25"/>
      <c r="D36" s="86"/>
      <c r="E36" s="86"/>
      <c r="F36" s="86"/>
      <c r="G36" s="86"/>
      <c r="H36" s="86"/>
      <c r="I36" s="86"/>
      <c r="J36" s="86"/>
      <c r="K36" s="86"/>
      <c r="L36" s="59"/>
      <c r="M36" s="142"/>
      <c r="N36" s="292"/>
      <c r="O36" s="70"/>
      <c r="P36" s="219"/>
      <c r="Q36" s="122"/>
      <c r="R36" s="122"/>
      <c r="S36" s="111"/>
      <c r="T36" s="97"/>
      <c r="U36" s="380"/>
      <c r="V36" s="482"/>
    </row>
    <row r="37" spans="1:22" ht="20.100000000000001" customHeight="1">
      <c r="A37" s="21" t="s">
        <v>55</v>
      </c>
      <c r="B37" s="125"/>
      <c r="C37" s="25"/>
      <c r="D37" s="86"/>
      <c r="E37" s="86"/>
      <c r="F37" s="86"/>
      <c r="G37" s="86"/>
      <c r="H37" s="86"/>
      <c r="I37" s="86"/>
      <c r="J37" s="86"/>
      <c r="K37" s="86"/>
      <c r="L37" s="59"/>
      <c r="M37" s="142"/>
      <c r="N37" s="292"/>
      <c r="O37" s="70"/>
      <c r="P37" s="219"/>
      <c r="Q37" s="122"/>
      <c r="R37" s="122"/>
      <c r="S37" s="111"/>
      <c r="T37" s="97"/>
      <c r="U37" s="380"/>
      <c r="V37" s="482"/>
    </row>
    <row r="38" spans="1:22" ht="20.100000000000001" customHeight="1">
      <c r="A38" s="23" t="s">
        <v>56</v>
      </c>
      <c r="B38" s="125"/>
      <c r="C38" s="25"/>
      <c r="D38" s="86"/>
      <c r="E38" s="86"/>
      <c r="F38" s="86"/>
      <c r="G38" s="86"/>
      <c r="H38" s="86"/>
      <c r="I38" s="86"/>
      <c r="J38" s="86"/>
      <c r="K38" s="86"/>
      <c r="L38" s="59"/>
      <c r="M38" s="142"/>
      <c r="N38" s="292"/>
      <c r="O38" s="70"/>
      <c r="P38" s="219"/>
      <c r="Q38" s="122"/>
      <c r="R38" s="122"/>
      <c r="S38" s="111"/>
      <c r="T38" s="97"/>
      <c r="U38" s="380"/>
      <c r="V38" s="482"/>
    </row>
    <row r="39" spans="1:22" ht="20.100000000000001" customHeight="1">
      <c r="A39" s="23" t="s">
        <v>57</v>
      </c>
      <c r="B39" s="125"/>
      <c r="C39" s="25"/>
      <c r="D39" s="86"/>
      <c r="E39" s="86"/>
      <c r="F39" s="86"/>
      <c r="G39" s="86"/>
      <c r="H39" s="86"/>
      <c r="I39" s="86"/>
      <c r="J39" s="86"/>
      <c r="K39" s="86"/>
      <c r="L39" s="59"/>
      <c r="M39" s="142"/>
      <c r="N39" s="292"/>
      <c r="O39" s="70"/>
      <c r="P39" s="219"/>
      <c r="Q39" s="122"/>
      <c r="R39" s="122"/>
      <c r="S39" s="111"/>
      <c r="T39" s="97"/>
      <c r="U39" s="380"/>
      <c r="V39" s="482"/>
    </row>
    <row r="40" spans="1:22" ht="20.100000000000001" customHeight="1">
      <c r="A40" s="23" t="s">
        <v>58</v>
      </c>
      <c r="B40" s="125"/>
      <c r="C40" s="25"/>
      <c r="D40" s="86"/>
      <c r="E40" s="86"/>
      <c r="F40" s="86"/>
      <c r="G40" s="86"/>
      <c r="H40" s="86"/>
      <c r="I40" s="86"/>
      <c r="J40" s="86"/>
      <c r="K40" s="86"/>
      <c r="L40" s="59"/>
      <c r="M40" s="142"/>
      <c r="N40" s="292"/>
      <c r="O40" s="70"/>
      <c r="P40" s="219"/>
      <c r="Q40" s="122"/>
      <c r="R40" s="122"/>
      <c r="S40" s="111"/>
      <c r="T40" s="97"/>
      <c r="U40" s="380"/>
      <c r="V40" s="482"/>
    </row>
    <row r="41" spans="1:22" ht="20.100000000000001" customHeight="1">
      <c r="A41" s="23" t="s">
        <v>59</v>
      </c>
      <c r="B41" s="125"/>
      <c r="C41" s="25"/>
      <c r="D41" s="86"/>
      <c r="E41" s="86"/>
      <c r="F41" s="86"/>
      <c r="G41" s="86"/>
      <c r="H41" s="86"/>
      <c r="I41" s="86"/>
      <c r="J41" s="86"/>
      <c r="K41" s="86"/>
      <c r="L41" s="59"/>
      <c r="M41" s="142"/>
      <c r="N41" s="292"/>
      <c r="O41" s="70"/>
      <c r="P41" s="219"/>
      <c r="Q41" s="122"/>
      <c r="R41" s="122"/>
      <c r="S41" s="111"/>
      <c r="T41" s="97"/>
      <c r="U41" s="380"/>
      <c r="V41" s="482"/>
    </row>
    <row r="42" spans="1:22" ht="20.100000000000001" customHeight="1">
      <c r="A42" s="23" t="s">
        <v>60</v>
      </c>
      <c r="B42" s="125"/>
      <c r="C42" s="25"/>
      <c r="D42" s="86"/>
      <c r="E42" s="86"/>
      <c r="F42" s="86"/>
      <c r="G42" s="86"/>
      <c r="H42" s="86"/>
      <c r="I42" s="86"/>
      <c r="J42" s="86"/>
      <c r="K42" s="86"/>
      <c r="L42" s="59"/>
      <c r="M42" s="142"/>
      <c r="N42" s="292"/>
      <c r="O42" s="70"/>
      <c r="P42" s="219"/>
      <c r="Q42" s="122"/>
      <c r="R42" s="122"/>
      <c r="S42" s="111"/>
      <c r="T42" s="97"/>
      <c r="U42" s="380"/>
      <c r="V42" s="482"/>
    </row>
    <row r="43" spans="1:22" ht="20.100000000000001" customHeight="1">
      <c r="A43" s="23" t="s">
        <v>61</v>
      </c>
      <c r="B43" s="125"/>
      <c r="C43" s="25"/>
      <c r="D43" s="86"/>
      <c r="E43" s="86"/>
      <c r="F43" s="86"/>
      <c r="G43" s="86"/>
      <c r="H43" s="86"/>
      <c r="I43" s="86"/>
      <c r="J43" s="86"/>
      <c r="K43" s="86"/>
      <c r="L43" s="59"/>
      <c r="M43" s="142"/>
      <c r="N43" s="292"/>
      <c r="O43" s="70"/>
      <c r="P43" s="219"/>
      <c r="Q43" s="122"/>
      <c r="R43" s="122"/>
      <c r="S43" s="111"/>
      <c r="T43" s="97"/>
      <c r="U43" s="380"/>
      <c r="V43" s="482"/>
    </row>
    <row r="44" spans="1:22" ht="20.100000000000001" customHeight="1">
      <c r="A44" s="23" t="s">
        <v>62</v>
      </c>
      <c r="B44" s="125"/>
      <c r="C44" s="25"/>
      <c r="D44" s="86"/>
      <c r="E44" s="86"/>
      <c r="F44" s="86"/>
      <c r="G44" s="86"/>
      <c r="H44" s="86"/>
      <c r="I44" s="86"/>
      <c r="J44" s="86"/>
      <c r="K44" s="86"/>
      <c r="L44" s="59"/>
      <c r="M44" s="142"/>
      <c r="N44" s="292"/>
      <c r="O44" s="70"/>
      <c r="P44" s="219"/>
      <c r="Q44" s="122"/>
      <c r="R44" s="122"/>
      <c r="S44" s="111"/>
      <c r="T44" s="97"/>
      <c r="U44" s="380"/>
      <c r="V44" s="482"/>
    </row>
    <row r="45" spans="1:22" ht="20.100000000000001" customHeight="1">
      <c r="A45" s="23" t="s">
        <v>63</v>
      </c>
      <c r="B45" s="125"/>
      <c r="C45" s="25"/>
      <c r="D45" s="86"/>
      <c r="E45" s="86"/>
      <c r="F45" s="86"/>
      <c r="G45" s="86"/>
      <c r="H45" s="86"/>
      <c r="I45" s="86"/>
      <c r="J45" s="86"/>
      <c r="K45" s="86"/>
      <c r="L45" s="59"/>
      <c r="M45" s="142"/>
      <c r="N45" s="292"/>
      <c r="O45" s="70"/>
      <c r="P45" s="219"/>
      <c r="Q45" s="122"/>
      <c r="R45" s="122"/>
      <c r="S45" s="111"/>
      <c r="T45" s="97"/>
      <c r="U45" s="380"/>
      <c r="V45" s="482"/>
    </row>
    <row r="46" spans="1:22" ht="20.100000000000001" customHeight="1">
      <c r="A46" s="23" t="s">
        <v>64</v>
      </c>
      <c r="B46" s="124"/>
      <c r="C46" s="21"/>
      <c r="D46" s="87"/>
      <c r="E46" s="87"/>
      <c r="F46" s="87"/>
      <c r="G46" s="87"/>
      <c r="H46" s="87"/>
      <c r="I46" s="87"/>
      <c r="J46" s="87"/>
      <c r="K46" s="87"/>
      <c r="L46" s="60"/>
      <c r="M46" s="143"/>
      <c r="N46" s="293"/>
      <c r="O46" s="71"/>
      <c r="P46" s="221"/>
      <c r="Q46" s="123"/>
      <c r="R46" s="123"/>
      <c r="S46" s="112"/>
      <c r="T46" s="98"/>
      <c r="U46" s="381"/>
      <c r="V46" s="469"/>
    </row>
    <row r="47" spans="1:22" ht="20.100000000000001" customHeight="1">
      <c r="A47" s="23" t="s">
        <v>65</v>
      </c>
      <c r="B47" s="21"/>
      <c r="C47" s="21"/>
      <c r="D47" s="87"/>
      <c r="E47" s="87"/>
      <c r="F47" s="87"/>
      <c r="G47" s="87"/>
      <c r="H47" s="87"/>
      <c r="I47" s="87"/>
      <c r="J47" s="87"/>
      <c r="K47" s="87"/>
      <c r="L47" s="60"/>
      <c r="M47" s="143"/>
      <c r="N47" s="293"/>
      <c r="O47" s="71"/>
      <c r="P47" s="221"/>
      <c r="Q47" s="123"/>
      <c r="R47" s="123"/>
      <c r="S47" s="112"/>
      <c r="T47" s="98"/>
      <c r="U47" s="381"/>
      <c r="V47" s="469"/>
    </row>
    <row r="48" spans="1:22" ht="24.75" thickBot="1">
      <c r="A48" s="2" t="s">
        <v>26</v>
      </c>
      <c r="B48" s="11"/>
      <c r="C48" s="11"/>
      <c r="D48" s="79"/>
      <c r="E48" s="79"/>
      <c r="F48" s="79"/>
      <c r="G48" s="79"/>
      <c r="H48" s="79"/>
      <c r="I48" s="79"/>
      <c r="J48" s="79"/>
      <c r="K48" s="79"/>
      <c r="L48" s="79"/>
      <c r="M48" s="133"/>
      <c r="N48" s="201"/>
      <c r="O48" s="46"/>
      <c r="P48" s="42"/>
      <c r="Q48" s="79"/>
      <c r="R48" s="79"/>
      <c r="S48" s="72"/>
      <c r="T48" s="6"/>
      <c r="U48" s="370"/>
      <c r="V48" s="472"/>
    </row>
    <row r="49" spans="1:22" ht="24.75" thickBot="1">
      <c r="A49" s="27" t="s">
        <v>44</v>
      </c>
      <c r="B49" s="28">
        <f>SUM(B17,B23,B29,B48)</f>
        <v>3</v>
      </c>
      <c r="C49" s="28">
        <f>SUM(C17+C23+C48)</f>
        <v>0</v>
      </c>
      <c r="D49" s="88">
        <f t="shared" ref="D49:M49" si="29">SUM(D17+D23+D48)</f>
        <v>1</v>
      </c>
      <c r="E49" s="88">
        <f t="shared" si="29"/>
        <v>1</v>
      </c>
      <c r="F49" s="88">
        <f>SUM(F17+F23+F29+F48)</f>
        <v>1</v>
      </c>
      <c r="G49" s="88">
        <f t="shared" si="29"/>
        <v>0</v>
      </c>
      <c r="H49" s="88">
        <f t="shared" si="29"/>
        <v>0</v>
      </c>
      <c r="I49" s="88">
        <f t="shared" si="29"/>
        <v>0</v>
      </c>
      <c r="J49" s="88">
        <f t="shared" si="29"/>
        <v>0</v>
      </c>
      <c r="K49" s="88">
        <f t="shared" si="29"/>
        <v>0</v>
      </c>
      <c r="L49" s="88">
        <f t="shared" si="29"/>
        <v>0</v>
      </c>
      <c r="M49" s="144">
        <f t="shared" si="29"/>
        <v>0</v>
      </c>
      <c r="N49" s="202">
        <f>SUM(C49:M49)</f>
        <v>3</v>
      </c>
      <c r="O49" s="331">
        <f>N49/B49*100</f>
        <v>100</v>
      </c>
      <c r="P49" s="61"/>
      <c r="Q49" s="88"/>
      <c r="R49" s="88"/>
      <c r="S49" s="74"/>
      <c r="T49" s="31"/>
      <c r="U49" s="382"/>
      <c r="V49" s="472">
        <f t="shared" ref="V49" si="30">(C49*3+D49*3.33+E49*3.66+F49*4+G49*4.33+H49*4.66+I49*5+J49*5.33+K49*5.66+L49*6+M49*6.33)/SUM(C49:M49)</f>
        <v>3.6633333333333336</v>
      </c>
    </row>
  </sheetData>
  <mergeCells count="9">
    <mergeCell ref="A1:V1"/>
    <mergeCell ref="A3:A5"/>
    <mergeCell ref="B3:B5"/>
    <mergeCell ref="C3:V3"/>
    <mergeCell ref="C4:M4"/>
    <mergeCell ref="N4:O4"/>
    <mergeCell ref="P4:S4"/>
    <mergeCell ref="T4:U4"/>
    <mergeCell ref="V4:V5"/>
  </mergeCells>
  <printOptions horizontalCentered="1"/>
  <pageMargins left="0.35433070866141736" right="0.15748031496062992" top="0.51181102362204722" bottom="0.31496062992125984" header="0.15748031496062992" footer="0.15748031496062992"/>
  <pageSetup paperSize="9" scale="62" orientation="portrait" r:id="rId1"/>
  <headerFooter>
    <oddFooter>&amp;L&amp;"TH SarabunPSK,Regular"&amp;8&amp;Z&amp;F&amp;R&amp;"TH SarabunPSK,Regular"&amp;16&amp;K00+000&amp;P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49"/>
  <sheetViews>
    <sheetView showZeros="0" view="pageBreakPreview" topLeftCell="A28" zoomScaleNormal="100" zoomScaleSheetLayoutView="100" workbookViewId="0">
      <selection activeCell="V49" sqref="V49"/>
    </sheetView>
  </sheetViews>
  <sheetFormatPr defaultRowHeight="14.25"/>
  <cols>
    <col min="1" max="1" width="30.625" style="7" customWidth="1"/>
    <col min="2" max="2" width="11.5" style="192" customWidth="1"/>
    <col min="3" max="3" width="3.625" customWidth="1"/>
    <col min="4" max="5" width="5.5" customWidth="1"/>
    <col min="6" max="6" width="3.625" customWidth="1"/>
    <col min="7" max="8" width="5.5" customWidth="1"/>
    <col min="9" max="9" width="3.125" bestFit="1" customWidth="1"/>
    <col min="10" max="11" width="5.5" customWidth="1"/>
    <col min="12" max="12" width="3.625" customWidth="1"/>
    <col min="13" max="13" width="4.875" customWidth="1"/>
    <col min="14" max="14" width="5.5" customWidth="1"/>
    <col min="15" max="15" width="6.875" customWidth="1"/>
    <col min="16" max="18" width="4" style="51" customWidth="1"/>
    <col min="19" max="19" width="5.125" style="51" customWidth="1"/>
    <col min="20" max="20" width="6.125" style="51" customWidth="1"/>
    <col min="21" max="21" width="8.625" style="51" customWidth="1"/>
    <col min="22" max="22" width="8" style="360" customWidth="1"/>
  </cols>
  <sheetData>
    <row r="1" spans="1:22" ht="27.75" customHeight="1">
      <c r="A1" s="495" t="s">
        <v>73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</row>
    <row r="2" spans="1:22" ht="28.5" thickBot="1">
      <c r="A2" s="301" t="s">
        <v>69</v>
      </c>
      <c r="B2" s="181"/>
      <c r="C2" s="8"/>
      <c r="D2" s="8"/>
      <c r="E2" s="8"/>
      <c r="I2" s="8"/>
      <c r="J2" s="8"/>
      <c r="K2" s="8"/>
      <c r="R2" s="8"/>
      <c r="S2" s="8"/>
      <c r="T2" s="8"/>
      <c r="U2" s="8"/>
      <c r="V2" s="359"/>
    </row>
    <row r="3" spans="1:22" ht="24.75" customHeight="1" thickBot="1">
      <c r="A3" s="496" t="s">
        <v>0</v>
      </c>
      <c r="B3" s="496" t="s">
        <v>38</v>
      </c>
      <c r="C3" s="499" t="s">
        <v>67</v>
      </c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1"/>
    </row>
    <row r="4" spans="1:22" ht="39" customHeight="1">
      <c r="A4" s="497"/>
      <c r="B4" s="497"/>
      <c r="C4" s="502" t="s">
        <v>37</v>
      </c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4" t="s">
        <v>27</v>
      </c>
      <c r="O4" s="505"/>
      <c r="P4" s="506" t="s">
        <v>41</v>
      </c>
      <c r="Q4" s="507"/>
      <c r="R4" s="507"/>
      <c r="S4" s="507"/>
      <c r="T4" s="508" t="s">
        <v>27</v>
      </c>
      <c r="U4" s="509"/>
      <c r="V4" s="510" t="s">
        <v>32</v>
      </c>
    </row>
    <row r="5" spans="1:22" ht="35.25" customHeight="1" thickBot="1">
      <c r="A5" s="498"/>
      <c r="B5" s="498"/>
      <c r="C5" s="126" t="s">
        <v>29</v>
      </c>
      <c r="D5" s="126" t="s">
        <v>33</v>
      </c>
      <c r="E5" s="126" t="s">
        <v>34</v>
      </c>
      <c r="F5" s="126" t="s">
        <v>28</v>
      </c>
      <c r="G5" s="126" t="s">
        <v>35</v>
      </c>
      <c r="H5" s="126" t="s">
        <v>36</v>
      </c>
      <c r="I5" s="126" t="s">
        <v>30</v>
      </c>
      <c r="J5" s="126" t="s">
        <v>45</v>
      </c>
      <c r="K5" s="126" t="s">
        <v>46</v>
      </c>
      <c r="L5" s="127" t="s">
        <v>47</v>
      </c>
      <c r="M5" s="176" t="s">
        <v>48</v>
      </c>
      <c r="N5" s="281" t="s">
        <v>39</v>
      </c>
      <c r="O5" s="364" t="s">
        <v>40</v>
      </c>
      <c r="P5" s="324">
        <v>1</v>
      </c>
      <c r="Q5" s="75">
        <v>2</v>
      </c>
      <c r="R5" s="75">
        <v>3</v>
      </c>
      <c r="S5" s="99" t="s">
        <v>31</v>
      </c>
      <c r="T5" s="162" t="s">
        <v>42</v>
      </c>
      <c r="U5" s="340" t="s">
        <v>43</v>
      </c>
      <c r="V5" s="511"/>
    </row>
    <row r="6" spans="1:22" ht="20.100000000000001" customHeight="1">
      <c r="A6" s="3" t="s">
        <v>1</v>
      </c>
      <c r="B6" s="179"/>
      <c r="C6" s="12"/>
      <c r="D6" s="38"/>
      <c r="E6" s="38"/>
      <c r="F6" s="38"/>
      <c r="G6" s="38"/>
      <c r="H6" s="38"/>
      <c r="I6" s="38"/>
      <c r="J6" s="38"/>
      <c r="K6" s="38"/>
      <c r="L6" s="35"/>
      <c r="M6" s="134"/>
      <c r="N6" s="282"/>
      <c r="O6" s="47"/>
      <c r="P6" s="209"/>
      <c r="Q6" s="113"/>
      <c r="R6" s="113"/>
      <c r="S6" s="100"/>
      <c r="T6" s="89"/>
      <c r="U6" s="341"/>
      <c r="V6" s="470"/>
    </row>
    <row r="7" spans="1:22" ht="20.100000000000001" customHeight="1">
      <c r="A7" s="29" t="s">
        <v>2</v>
      </c>
      <c r="B7" s="182">
        <v>4</v>
      </c>
      <c r="C7" s="182"/>
      <c r="D7" s="114"/>
      <c r="E7" s="114"/>
      <c r="F7" s="114">
        <v>1</v>
      </c>
      <c r="G7" s="114">
        <v>1</v>
      </c>
      <c r="H7" s="114"/>
      <c r="I7" s="114"/>
      <c r="J7" s="114"/>
      <c r="K7" s="114"/>
      <c r="L7" s="203"/>
      <c r="M7" s="164"/>
      <c r="N7" s="295">
        <f>SUM(C7:M7)</f>
        <v>2</v>
      </c>
      <c r="O7" s="323">
        <f>N7/B7*100</f>
        <v>50</v>
      </c>
      <c r="P7" s="203"/>
      <c r="Q7" s="114"/>
      <c r="R7" s="114"/>
      <c r="S7" s="101"/>
      <c r="T7" s="90"/>
      <c r="U7" s="342"/>
      <c r="V7" s="470">
        <f>(C7*3+D7*3.33+E7*3.66+F7*4+G7*4.33+H7*4.66+I7*5+J7*5.33+K7*5.66+L7*6+M7*6.33)/SUM(C7:M7)</f>
        <v>4.165</v>
      </c>
    </row>
    <row r="8" spans="1:22" ht="20.100000000000001" customHeight="1">
      <c r="A8" s="15" t="s">
        <v>3</v>
      </c>
      <c r="B8" s="177">
        <v>6</v>
      </c>
      <c r="C8" s="177"/>
      <c r="D8" s="115"/>
      <c r="E8" s="115"/>
      <c r="F8" s="115">
        <v>1</v>
      </c>
      <c r="G8" s="115"/>
      <c r="H8" s="115">
        <v>2</v>
      </c>
      <c r="I8" s="115"/>
      <c r="J8" s="115"/>
      <c r="K8" s="115"/>
      <c r="L8" s="205"/>
      <c r="M8" s="165">
        <v>1</v>
      </c>
      <c r="N8" s="295">
        <f t="shared" ref="N8:N15" si="0">SUM(C8:M8)</f>
        <v>4</v>
      </c>
      <c r="O8" s="323">
        <f t="shared" ref="O8:O15" si="1">N8/B8*100</f>
        <v>66.666666666666657</v>
      </c>
      <c r="P8" s="205"/>
      <c r="Q8" s="115"/>
      <c r="R8" s="115"/>
      <c r="S8" s="102"/>
      <c r="T8" s="91"/>
      <c r="U8" s="343"/>
      <c r="V8" s="470">
        <f t="shared" ref="V8:V49" si="2">(C8*3+D8*3.33+E8*3.66+F8*4+G8*4.33+H8*4.66+I8*5+J8*5.33+K8*5.66+L8*6+M8*6.33)/SUM(C8:M8)</f>
        <v>4.9124999999999996</v>
      </c>
    </row>
    <row r="9" spans="1:22" ht="20.100000000000001" customHeight="1">
      <c r="A9" s="15" t="s">
        <v>4</v>
      </c>
      <c r="B9" s="177"/>
      <c r="C9" s="177"/>
      <c r="D9" s="115"/>
      <c r="E9" s="115"/>
      <c r="F9" s="115"/>
      <c r="G9" s="115"/>
      <c r="H9" s="115"/>
      <c r="I9" s="115"/>
      <c r="J9" s="115"/>
      <c r="K9" s="115"/>
      <c r="L9" s="205"/>
      <c r="M9" s="165"/>
      <c r="N9" s="295"/>
      <c r="O9" s="323"/>
      <c r="P9" s="205"/>
      <c r="Q9" s="115"/>
      <c r="R9" s="115"/>
      <c r="S9" s="102"/>
      <c r="T9" s="91"/>
      <c r="U9" s="343"/>
      <c r="V9" s="470"/>
    </row>
    <row r="10" spans="1:22" ht="20.100000000000001" customHeight="1">
      <c r="A10" s="15" t="s">
        <v>5</v>
      </c>
      <c r="B10" s="177">
        <v>4</v>
      </c>
      <c r="C10" s="177"/>
      <c r="D10" s="115"/>
      <c r="E10" s="115"/>
      <c r="F10" s="115"/>
      <c r="G10" s="115"/>
      <c r="H10" s="115"/>
      <c r="I10" s="115"/>
      <c r="J10" s="115"/>
      <c r="K10" s="115"/>
      <c r="L10" s="205"/>
      <c r="M10" s="165"/>
      <c r="N10" s="295"/>
      <c r="O10" s="323"/>
      <c r="P10" s="205"/>
      <c r="Q10" s="115"/>
      <c r="R10" s="115"/>
      <c r="S10" s="102">
        <v>1</v>
      </c>
      <c r="T10" s="91">
        <f>SUM(S10)</f>
        <v>1</v>
      </c>
      <c r="U10" s="328">
        <f>T10/B10*100</f>
        <v>25</v>
      </c>
      <c r="V10" s="470"/>
    </row>
    <row r="11" spans="1:22" ht="20.100000000000001" customHeight="1">
      <c r="A11" s="15" t="s">
        <v>6</v>
      </c>
      <c r="B11" s="177">
        <v>3</v>
      </c>
      <c r="C11" s="177"/>
      <c r="D11" s="115"/>
      <c r="E11" s="115"/>
      <c r="F11" s="115"/>
      <c r="G11" s="115"/>
      <c r="H11" s="115"/>
      <c r="I11" s="115">
        <v>2</v>
      </c>
      <c r="J11" s="115"/>
      <c r="K11" s="115"/>
      <c r="L11" s="205"/>
      <c r="M11" s="165"/>
      <c r="N11" s="295">
        <f t="shared" si="0"/>
        <v>2</v>
      </c>
      <c r="O11" s="323">
        <f t="shared" si="1"/>
        <v>66.666666666666657</v>
      </c>
      <c r="P11" s="205">
        <v>1</v>
      </c>
      <c r="Q11" s="115"/>
      <c r="R11" s="115"/>
      <c r="S11" s="102"/>
      <c r="T11" s="91">
        <f>SUM(P11:S11)</f>
        <v>1</v>
      </c>
      <c r="U11" s="328">
        <f t="shared" ref="U11:U49" si="3">T11/B11*100</f>
        <v>33.333333333333329</v>
      </c>
      <c r="V11" s="470">
        <f t="shared" si="2"/>
        <v>5</v>
      </c>
    </row>
    <row r="12" spans="1:22" ht="20.100000000000001" customHeight="1">
      <c r="A12" s="15" t="s">
        <v>7</v>
      </c>
      <c r="B12" s="177">
        <v>1</v>
      </c>
      <c r="C12" s="177"/>
      <c r="D12" s="115"/>
      <c r="E12" s="115"/>
      <c r="F12" s="115"/>
      <c r="G12" s="115"/>
      <c r="H12" s="115"/>
      <c r="I12" s="115"/>
      <c r="J12" s="115"/>
      <c r="K12" s="115"/>
      <c r="L12" s="205"/>
      <c r="M12" s="165"/>
      <c r="N12" s="295"/>
      <c r="O12" s="323"/>
      <c r="P12" s="205"/>
      <c r="Q12" s="115"/>
      <c r="R12" s="115"/>
      <c r="S12" s="102"/>
      <c r="T12" s="91"/>
      <c r="U12" s="328"/>
      <c r="V12" s="470"/>
    </row>
    <row r="13" spans="1:22" ht="20.100000000000001" customHeight="1">
      <c r="A13" s="15" t="s">
        <v>8</v>
      </c>
      <c r="B13" s="177"/>
      <c r="C13" s="177"/>
      <c r="D13" s="115"/>
      <c r="E13" s="115"/>
      <c r="F13" s="115"/>
      <c r="G13" s="115"/>
      <c r="H13" s="115"/>
      <c r="I13" s="115"/>
      <c r="J13" s="115"/>
      <c r="K13" s="115"/>
      <c r="L13" s="205"/>
      <c r="M13" s="165"/>
      <c r="N13" s="295"/>
      <c r="O13" s="323"/>
      <c r="P13" s="205"/>
      <c r="Q13" s="115"/>
      <c r="R13" s="115"/>
      <c r="S13" s="102"/>
      <c r="T13" s="91"/>
      <c r="U13" s="328"/>
      <c r="V13" s="470"/>
    </row>
    <row r="14" spans="1:22" ht="20.100000000000001" customHeight="1">
      <c r="A14" s="15" t="s">
        <v>9</v>
      </c>
      <c r="B14" s="177"/>
      <c r="C14" s="177"/>
      <c r="D14" s="115"/>
      <c r="E14" s="115"/>
      <c r="F14" s="115"/>
      <c r="G14" s="115"/>
      <c r="H14" s="115"/>
      <c r="I14" s="115"/>
      <c r="J14" s="115"/>
      <c r="K14" s="115"/>
      <c r="L14" s="205"/>
      <c r="M14" s="165"/>
      <c r="N14" s="295"/>
      <c r="O14" s="323"/>
      <c r="P14" s="205"/>
      <c r="Q14" s="115"/>
      <c r="R14" s="115"/>
      <c r="S14" s="102"/>
      <c r="T14" s="91"/>
      <c r="U14" s="328"/>
      <c r="V14" s="470"/>
    </row>
    <row r="15" spans="1:22" ht="20.100000000000001" customHeight="1">
      <c r="A15" s="15" t="s">
        <v>10</v>
      </c>
      <c r="B15" s="177">
        <v>7</v>
      </c>
      <c r="C15" s="177"/>
      <c r="D15" s="115"/>
      <c r="E15" s="115"/>
      <c r="F15" s="115"/>
      <c r="G15" s="115"/>
      <c r="H15" s="115"/>
      <c r="I15" s="115">
        <v>1</v>
      </c>
      <c r="J15" s="115"/>
      <c r="K15" s="115"/>
      <c r="L15" s="205">
        <v>1</v>
      </c>
      <c r="M15" s="165"/>
      <c r="N15" s="295">
        <f t="shared" si="0"/>
        <v>2</v>
      </c>
      <c r="O15" s="323">
        <f t="shared" si="1"/>
        <v>28.571428571428569</v>
      </c>
      <c r="P15" s="205"/>
      <c r="Q15" s="115"/>
      <c r="R15" s="115">
        <v>1</v>
      </c>
      <c r="S15" s="102"/>
      <c r="T15" s="91">
        <f>SUM(R15:S15)</f>
        <v>1</v>
      </c>
      <c r="U15" s="328">
        <f t="shared" si="3"/>
        <v>14.285714285714285</v>
      </c>
      <c r="V15" s="470">
        <f t="shared" si="2"/>
        <v>5.5</v>
      </c>
    </row>
    <row r="16" spans="1:22" ht="20.100000000000001" customHeight="1">
      <c r="A16" s="16" t="s">
        <v>11</v>
      </c>
      <c r="B16" s="178">
        <v>1</v>
      </c>
      <c r="C16" s="178"/>
      <c r="D16" s="116"/>
      <c r="E16" s="116"/>
      <c r="F16" s="116"/>
      <c r="G16" s="116"/>
      <c r="H16" s="116"/>
      <c r="I16" s="116"/>
      <c r="J16" s="116"/>
      <c r="K16" s="116"/>
      <c r="L16" s="207"/>
      <c r="M16" s="166"/>
      <c r="N16" s="295"/>
      <c r="O16" s="323"/>
      <c r="P16" s="207"/>
      <c r="Q16" s="116"/>
      <c r="R16" s="116"/>
      <c r="S16" s="103"/>
      <c r="T16" s="92"/>
      <c r="U16" s="344"/>
      <c r="V16" s="488"/>
    </row>
    <row r="17" spans="1:22" ht="20.100000000000001" customHeight="1" thickBot="1">
      <c r="A17" s="2" t="s">
        <v>12</v>
      </c>
      <c r="B17" s="11">
        <f>SUM(B7:B16)</f>
        <v>26</v>
      </c>
      <c r="C17" s="11">
        <f t="shared" ref="C17:N17" si="4">SUM(C7:C16)</f>
        <v>0</v>
      </c>
      <c r="D17" s="79">
        <f t="shared" si="4"/>
        <v>0</v>
      </c>
      <c r="E17" s="79">
        <f t="shared" si="4"/>
        <v>0</v>
      </c>
      <c r="F17" s="79">
        <f t="shared" si="4"/>
        <v>2</v>
      </c>
      <c r="G17" s="79">
        <f t="shared" si="4"/>
        <v>1</v>
      </c>
      <c r="H17" s="79">
        <f t="shared" si="4"/>
        <v>2</v>
      </c>
      <c r="I17" s="79">
        <f t="shared" si="4"/>
        <v>3</v>
      </c>
      <c r="J17" s="79">
        <f t="shared" si="4"/>
        <v>0</v>
      </c>
      <c r="K17" s="79">
        <f t="shared" si="4"/>
        <v>0</v>
      </c>
      <c r="L17" s="79">
        <f t="shared" si="4"/>
        <v>1</v>
      </c>
      <c r="M17" s="133">
        <f t="shared" si="4"/>
        <v>1</v>
      </c>
      <c r="N17" s="201">
        <f t="shared" si="4"/>
        <v>10</v>
      </c>
      <c r="O17" s="331">
        <f>N17/B17*100</f>
        <v>38.461538461538467</v>
      </c>
      <c r="P17" s="42">
        <f>SUM(P11:P16)</f>
        <v>1</v>
      </c>
      <c r="Q17" s="79"/>
      <c r="R17" s="79">
        <f>SUM(R15:R16)</f>
        <v>1</v>
      </c>
      <c r="S17" s="72">
        <f>SUM(S10:S16)</f>
        <v>1</v>
      </c>
      <c r="T17" s="6">
        <f>SUM(T10:T16)</f>
        <v>3</v>
      </c>
      <c r="U17" s="345">
        <f t="shared" si="3"/>
        <v>11.538461538461538</v>
      </c>
      <c r="V17" s="472">
        <f t="shared" si="2"/>
        <v>4.8979999999999997</v>
      </c>
    </row>
    <row r="18" spans="1:22" ht="20.100000000000001" customHeight="1">
      <c r="A18" s="3" t="s">
        <v>13</v>
      </c>
      <c r="B18" s="179"/>
      <c r="C18" s="179"/>
      <c r="D18" s="113"/>
      <c r="E18" s="113"/>
      <c r="F18" s="113"/>
      <c r="G18" s="113"/>
      <c r="H18" s="113"/>
      <c r="I18" s="113"/>
      <c r="J18" s="113"/>
      <c r="K18" s="113"/>
      <c r="L18" s="209"/>
      <c r="M18" s="163"/>
      <c r="N18" s="296"/>
      <c r="O18" s="490"/>
      <c r="P18" s="209"/>
      <c r="Q18" s="113"/>
      <c r="R18" s="113"/>
      <c r="S18" s="100"/>
      <c r="T18" s="89"/>
      <c r="U18" s="346"/>
      <c r="V18" s="489"/>
    </row>
    <row r="19" spans="1:22" ht="20.100000000000001" customHeight="1">
      <c r="A19" s="17" t="s">
        <v>14</v>
      </c>
      <c r="B19" s="180">
        <v>5</v>
      </c>
      <c r="C19" s="180"/>
      <c r="D19" s="117"/>
      <c r="E19" s="117">
        <v>1</v>
      </c>
      <c r="F19" s="117">
        <v>1</v>
      </c>
      <c r="G19" s="117"/>
      <c r="H19" s="117"/>
      <c r="I19" s="117">
        <v>1</v>
      </c>
      <c r="J19" s="117"/>
      <c r="K19" s="117"/>
      <c r="L19" s="211"/>
      <c r="M19" s="167"/>
      <c r="N19" s="223">
        <f>SUM(C19:M19)</f>
        <v>3</v>
      </c>
      <c r="O19" s="366">
        <f t="shared" ref="O19:O21" si="5">N19/B19*100</f>
        <v>60</v>
      </c>
      <c r="P19" s="211"/>
      <c r="Q19" s="117"/>
      <c r="R19" s="117"/>
      <c r="S19" s="104"/>
      <c r="T19" s="93"/>
      <c r="U19" s="347"/>
      <c r="V19" s="470">
        <f t="shared" si="2"/>
        <v>4.22</v>
      </c>
    </row>
    <row r="20" spans="1:22" ht="20.100000000000001" customHeight="1">
      <c r="A20" s="10" t="s">
        <v>15</v>
      </c>
      <c r="B20" s="183"/>
      <c r="C20" s="183"/>
      <c r="D20" s="118"/>
      <c r="E20" s="118"/>
      <c r="F20" s="118"/>
      <c r="G20" s="118"/>
      <c r="H20" s="118"/>
      <c r="I20" s="118"/>
      <c r="J20" s="118"/>
      <c r="K20" s="118"/>
      <c r="L20" s="195"/>
      <c r="M20" s="168"/>
      <c r="N20" s="224"/>
      <c r="O20" s="323"/>
      <c r="P20" s="195"/>
      <c r="Q20" s="118"/>
      <c r="R20" s="118"/>
      <c r="S20" s="105"/>
      <c r="T20" s="94"/>
      <c r="U20" s="348"/>
      <c r="V20" s="470"/>
    </row>
    <row r="21" spans="1:22" ht="20.100000000000001" customHeight="1">
      <c r="A21" s="18" t="s">
        <v>16</v>
      </c>
      <c r="B21" s="184">
        <v>10</v>
      </c>
      <c r="C21" s="184"/>
      <c r="D21" s="40"/>
      <c r="E21" s="40">
        <v>2</v>
      </c>
      <c r="F21" s="40">
        <v>1</v>
      </c>
      <c r="G21" s="40">
        <v>2</v>
      </c>
      <c r="H21" s="40">
        <v>1</v>
      </c>
      <c r="I21" s="40"/>
      <c r="J21" s="40"/>
      <c r="K21" s="40"/>
      <c r="L21" s="197"/>
      <c r="M21" s="169"/>
      <c r="N21" s="225">
        <f>SUM(C21:M21)</f>
        <v>6</v>
      </c>
      <c r="O21" s="323">
        <f t="shared" si="5"/>
        <v>60</v>
      </c>
      <c r="P21" s="197"/>
      <c r="Q21" s="40"/>
      <c r="R21" s="40"/>
      <c r="S21" s="106">
        <v>1</v>
      </c>
      <c r="T21" s="30">
        <f>SUM(S21)</f>
        <v>1</v>
      </c>
      <c r="U21" s="349">
        <f t="shared" si="3"/>
        <v>10</v>
      </c>
      <c r="V21" s="470">
        <f t="shared" si="2"/>
        <v>4.1066666666666665</v>
      </c>
    </row>
    <row r="22" spans="1:22" ht="20.100000000000001" customHeight="1">
      <c r="A22" s="19" t="s">
        <v>17</v>
      </c>
      <c r="B22" s="185"/>
      <c r="C22" s="185"/>
      <c r="D22" s="119"/>
      <c r="E22" s="119"/>
      <c r="F22" s="119"/>
      <c r="G22" s="119"/>
      <c r="H22" s="119"/>
      <c r="I22" s="119"/>
      <c r="J22" s="119"/>
      <c r="K22" s="119"/>
      <c r="L22" s="199"/>
      <c r="M22" s="170"/>
      <c r="N22" s="226"/>
      <c r="O22" s="323"/>
      <c r="P22" s="199"/>
      <c r="Q22" s="119"/>
      <c r="R22" s="119"/>
      <c r="S22" s="107"/>
      <c r="T22" s="95"/>
      <c r="U22" s="350"/>
      <c r="V22" s="488"/>
    </row>
    <row r="23" spans="1:22" ht="20.100000000000001" customHeight="1" thickBot="1">
      <c r="A23" s="2" t="s">
        <v>18</v>
      </c>
      <c r="B23" s="11">
        <f>SUM(B19:B22)</f>
        <v>15</v>
      </c>
      <c r="C23" s="11">
        <f t="shared" ref="C23:N23" si="6">SUM(C19:C22)</f>
        <v>0</v>
      </c>
      <c r="D23" s="79">
        <f t="shared" si="6"/>
        <v>0</v>
      </c>
      <c r="E23" s="79">
        <f t="shared" si="6"/>
        <v>3</v>
      </c>
      <c r="F23" s="79">
        <f t="shared" si="6"/>
        <v>2</v>
      </c>
      <c r="G23" s="79">
        <f t="shared" si="6"/>
        <v>2</v>
      </c>
      <c r="H23" s="79">
        <f t="shared" si="6"/>
        <v>1</v>
      </c>
      <c r="I23" s="79">
        <f t="shared" si="6"/>
        <v>1</v>
      </c>
      <c r="J23" s="79">
        <f t="shared" si="6"/>
        <v>0</v>
      </c>
      <c r="K23" s="79">
        <f t="shared" si="6"/>
        <v>0</v>
      </c>
      <c r="L23" s="79">
        <f t="shared" si="6"/>
        <v>0</v>
      </c>
      <c r="M23" s="133">
        <f t="shared" si="6"/>
        <v>0</v>
      </c>
      <c r="N23" s="201">
        <f t="shared" si="6"/>
        <v>9</v>
      </c>
      <c r="O23" s="331">
        <f>N23/B23*100</f>
        <v>60</v>
      </c>
      <c r="P23" s="42"/>
      <c r="Q23" s="79"/>
      <c r="R23" s="79"/>
      <c r="S23" s="72">
        <f>SUM(S21:S22)</f>
        <v>1</v>
      </c>
      <c r="T23" s="6">
        <f>SUM(S23)</f>
        <v>1</v>
      </c>
      <c r="U23" s="345">
        <f t="shared" si="3"/>
        <v>6.666666666666667</v>
      </c>
      <c r="V23" s="472">
        <f t="shared" si="2"/>
        <v>4.1444444444444439</v>
      </c>
    </row>
    <row r="24" spans="1:22" ht="20.100000000000001" customHeight="1">
      <c r="A24" s="1" t="s">
        <v>19</v>
      </c>
      <c r="B24" s="186"/>
      <c r="C24" s="186"/>
      <c r="D24" s="120"/>
      <c r="E24" s="120"/>
      <c r="F24" s="120"/>
      <c r="G24" s="120"/>
      <c r="H24" s="120"/>
      <c r="I24" s="120"/>
      <c r="J24" s="120"/>
      <c r="K24" s="120"/>
      <c r="L24" s="213"/>
      <c r="M24" s="171"/>
      <c r="N24" s="297"/>
      <c r="O24" s="387"/>
      <c r="P24" s="213"/>
      <c r="Q24" s="120"/>
      <c r="R24" s="120"/>
      <c r="S24" s="108"/>
      <c r="T24" s="4"/>
      <c r="U24" s="351"/>
      <c r="V24" s="489"/>
    </row>
    <row r="25" spans="1:22" ht="20.100000000000001" customHeight="1">
      <c r="A25" s="20" t="s">
        <v>20</v>
      </c>
      <c r="B25" s="187"/>
      <c r="C25" s="187"/>
      <c r="D25" s="41"/>
      <c r="E25" s="41"/>
      <c r="F25" s="41"/>
      <c r="G25" s="41"/>
      <c r="H25" s="41"/>
      <c r="I25" s="41"/>
      <c r="J25" s="41"/>
      <c r="K25" s="41"/>
      <c r="L25" s="193"/>
      <c r="M25" s="172"/>
      <c r="N25" s="290"/>
      <c r="O25" s="323"/>
      <c r="P25" s="193"/>
      <c r="Q25" s="41"/>
      <c r="R25" s="41"/>
      <c r="S25" s="109"/>
      <c r="T25" s="32"/>
      <c r="U25" s="352"/>
      <c r="V25" s="470"/>
    </row>
    <row r="26" spans="1:22" ht="20.100000000000001" customHeight="1">
      <c r="A26" s="10" t="s">
        <v>21</v>
      </c>
      <c r="B26" s="183">
        <v>5</v>
      </c>
      <c r="C26" s="183"/>
      <c r="D26" s="118"/>
      <c r="E26" s="118"/>
      <c r="F26" s="118"/>
      <c r="G26" s="118"/>
      <c r="H26" s="118"/>
      <c r="I26" s="118">
        <v>1</v>
      </c>
      <c r="J26" s="118"/>
      <c r="K26" s="118"/>
      <c r="L26" s="195"/>
      <c r="M26" s="168"/>
      <c r="N26" s="224">
        <f>SUM(C26:M26)</f>
        <v>1</v>
      </c>
      <c r="O26" s="323">
        <f t="shared" ref="O26" si="7">N26/B26*100</f>
        <v>20</v>
      </c>
      <c r="P26" s="195"/>
      <c r="Q26" s="118"/>
      <c r="R26" s="118"/>
      <c r="S26" s="105"/>
      <c r="T26" s="94"/>
      <c r="U26" s="348"/>
      <c r="V26" s="470">
        <f t="shared" si="2"/>
        <v>5</v>
      </c>
    </row>
    <row r="27" spans="1:22" ht="20.100000000000001" customHeight="1">
      <c r="A27" s="18" t="s">
        <v>22</v>
      </c>
      <c r="B27" s="184">
        <v>8</v>
      </c>
      <c r="C27" s="184"/>
      <c r="D27" s="40"/>
      <c r="E27" s="40"/>
      <c r="F27" s="40"/>
      <c r="G27" s="40"/>
      <c r="H27" s="40"/>
      <c r="I27" s="40"/>
      <c r="J27" s="40"/>
      <c r="K27" s="40"/>
      <c r="L27" s="197"/>
      <c r="M27" s="169"/>
      <c r="N27" s="225"/>
      <c r="O27" s="323"/>
      <c r="P27" s="197"/>
      <c r="Q27" s="40">
        <v>1</v>
      </c>
      <c r="R27" s="40"/>
      <c r="S27" s="106"/>
      <c r="T27" s="30">
        <f>SUM(Q27:S27)</f>
        <v>1</v>
      </c>
      <c r="U27" s="349">
        <f t="shared" si="3"/>
        <v>12.5</v>
      </c>
      <c r="V27" s="470"/>
    </row>
    <row r="28" spans="1:22" s="310" customFormat="1" ht="20.100000000000001" customHeight="1">
      <c r="A28" s="302" t="s">
        <v>76</v>
      </c>
      <c r="B28" s="384">
        <v>5</v>
      </c>
      <c r="C28" s="303"/>
      <c r="D28" s="304"/>
      <c r="E28" s="304"/>
      <c r="F28" s="304"/>
      <c r="G28" s="304"/>
      <c r="H28" s="304"/>
      <c r="I28" s="304"/>
      <c r="J28" s="304"/>
      <c r="K28" s="304"/>
      <c r="L28" s="305"/>
      <c r="M28" s="306"/>
      <c r="N28" s="307"/>
      <c r="O28" s="491"/>
      <c r="P28" s="305">
        <v>1</v>
      </c>
      <c r="Q28" s="304"/>
      <c r="R28" s="304"/>
      <c r="S28" s="309"/>
      <c r="T28" s="308">
        <f>SUM(P28:S28)</f>
        <v>1</v>
      </c>
      <c r="U28" s="493">
        <f t="shared" si="3"/>
        <v>20</v>
      </c>
      <c r="V28" s="488"/>
    </row>
    <row r="29" spans="1:22" s="310" customFormat="1" ht="20.100000000000001" customHeight="1" thickBot="1">
      <c r="A29" s="311" t="s">
        <v>24</v>
      </c>
      <c r="B29" s="320">
        <f>SUM(B26:B28)</f>
        <v>18</v>
      </c>
      <c r="C29" s="320">
        <f t="shared" ref="C29:N29" si="8">SUM(C26:C28)</f>
        <v>0</v>
      </c>
      <c r="D29" s="317">
        <f t="shared" si="8"/>
        <v>0</v>
      </c>
      <c r="E29" s="317">
        <f t="shared" si="8"/>
        <v>0</v>
      </c>
      <c r="F29" s="317">
        <f t="shared" si="8"/>
        <v>0</v>
      </c>
      <c r="G29" s="317">
        <f t="shared" si="8"/>
        <v>0</v>
      </c>
      <c r="H29" s="317">
        <f t="shared" si="8"/>
        <v>0</v>
      </c>
      <c r="I29" s="317">
        <f t="shared" si="8"/>
        <v>1</v>
      </c>
      <c r="J29" s="317">
        <f t="shared" si="8"/>
        <v>0</v>
      </c>
      <c r="K29" s="317">
        <f t="shared" si="8"/>
        <v>0</v>
      </c>
      <c r="L29" s="317">
        <f t="shared" si="8"/>
        <v>0</v>
      </c>
      <c r="M29" s="319">
        <f t="shared" si="8"/>
        <v>0</v>
      </c>
      <c r="N29" s="315">
        <f t="shared" si="8"/>
        <v>1</v>
      </c>
      <c r="O29" s="492">
        <f>N29/B29*100</f>
        <v>5.5555555555555554</v>
      </c>
      <c r="P29" s="363">
        <f>SUM(P28)</f>
        <v>1</v>
      </c>
      <c r="Q29" s="317">
        <f>SUM(Q27:Q28)</f>
        <v>1</v>
      </c>
      <c r="R29" s="317"/>
      <c r="S29" s="318"/>
      <c r="T29" s="316">
        <f>SUM(P29:S29)</f>
        <v>2</v>
      </c>
      <c r="U29" s="494">
        <f t="shared" si="3"/>
        <v>11.111111111111111</v>
      </c>
      <c r="V29" s="472">
        <f t="shared" si="2"/>
        <v>5</v>
      </c>
    </row>
    <row r="30" spans="1:22" ht="20.100000000000001" customHeight="1">
      <c r="A30" s="1" t="s">
        <v>25</v>
      </c>
      <c r="B30" s="186"/>
      <c r="C30" s="186"/>
      <c r="D30" s="120"/>
      <c r="E30" s="120"/>
      <c r="F30" s="120"/>
      <c r="G30" s="120"/>
      <c r="H30" s="120"/>
      <c r="I30" s="120"/>
      <c r="J30" s="120"/>
      <c r="K30" s="120"/>
      <c r="L30" s="213"/>
      <c r="M30" s="171"/>
      <c r="N30" s="297"/>
      <c r="O30" s="387"/>
      <c r="P30" s="213"/>
      <c r="Q30" s="120"/>
      <c r="R30" s="120"/>
      <c r="S30" s="108"/>
      <c r="T30" s="4"/>
      <c r="U30" s="351"/>
      <c r="V30" s="489"/>
    </row>
    <row r="31" spans="1:22" ht="20.100000000000001" customHeight="1">
      <c r="A31" s="24" t="s">
        <v>49</v>
      </c>
      <c r="B31" s="188"/>
      <c r="C31" s="215"/>
      <c r="D31" s="121"/>
      <c r="E31" s="121"/>
      <c r="F31" s="121"/>
      <c r="G31" s="121"/>
      <c r="H31" s="121"/>
      <c r="I31" s="121"/>
      <c r="J31" s="121"/>
      <c r="K31" s="121"/>
      <c r="L31" s="216"/>
      <c r="M31" s="173"/>
      <c r="N31" s="298"/>
      <c r="O31" s="388"/>
      <c r="P31" s="216"/>
      <c r="Q31" s="121"/>
      <c r="R31" s="121"/>
      <c r="S31" s="110"/>
      <c r="T31" s="96"/>
      <c r="U31" s="354"/>
      <c r="V31" s="470"/>
    </row>
    <row r="32" spans="1:22" ht="20.100000000000001" customHeight="1">
      <c r="A32" s="26" t="s">
        <v>50</v>
      </c>
      <c r="B32" s="189">
        <v>6</v>
      </c>
      <c r="C32" s="218"/>
      <c r="D32" s="122"/>
      <c r="E32" s="122"/>
      <c r="F32" s="122"/>
      <c r="G32" s="122"/>
      <c r="H32" s="122"/>
      <c r="I32" s="122"/>
      <c r="J32" s="122"/>
      <c r="K32" s="122"/>
      <c r="L32" s="219"/>
      <c r="M32" s="174"/>
      <c r="N32" s="299"/>
      <c r="O32" s="389"/>
      <c r="P32" s="219">
        <v>2</v>
      </c>
      <c r="Q32" s="122"/>
      <c r="R32" s="122"/>
      <c r="S32" s="111"/>
      <c r="T32" s="97">
        <f>SUM(P32:S32)</f>
        <v>2</v>
      </c>
      <c r="U32" s="355">
        <f t="shared" si="3"/>
        <v>33.333333333333329</v>
      </c>
      <c r="V32" s="470"/>
    </row>
    <row r="33" spans="1:23" ht="20.100000000000001" customHeight="1">
      <c r="A33" s="21" t="s">
        <v>51</v>
      </c>
      <c r="B33" s="190"/>
      <c r="C33" s="191"/>
      <c r="D33" s="123"/>
      <c r="E33" s="123"/>
      <c r="F33" s="123"/>
      <c r="G33" s="123"/>
      <c r="H33" s="123"/>
      <c r="I33" s="123"/>
      <c r="J33" s="123"/>
      <c r="K33" s="123"/>
      <c r="L33" s="221"/>
      <c r="M33" s="175"/>
      <c r="N33" s="300"/>
      <c r="O33" s="390"/>
      <c r="P33" s="221"/>
      <c r="Q33" s="123"/>
      <c r="R33" s="123"/>
      <c r="S33" s="112"/>
      <c r="T33" s="98"/>
      <c r="U33" s="356"/>
      <c r="V33" s="470"/>
    </row>
    <row r="34" spans="1:23" ht="20.100000000000001" customHeight="1">
      <c r="A34" s="21" t="s">
        <v>52</v>
      </c>
      <c r="B34" s="189"/>
      <c r="C34" s="218"/>
      <c r="D34" s="122"/>
      <c r="E34" s="122"/>
      <c r="F34" s="122"/>
      <c r="G34" s="122"/>
      <c r="H34" s="122"/>
      <c r="I34" s="122"/>
      <c r="J34" s="122"/>
      <c r="K34" s="122"/>
      <c r="L34" s="219"/>
      <c r="M34" s="174"/>
      <c r="N34" s="299"/>
      <c r="O34" s="389"/>
      <c r="P34" s="219"/>
      <c r="Q34" s="122"/>
      <c r="R34" s="122"/>
      <c r="S34" s="111"/>
      <c r="T34" s="97"/>
      <c r="U34" s="355"/>
      <c r="V34" s="470"/>
    </row>
    <row r="35" spans="1:23" ht="20.100000000000001" customHeight="1">
      <c r="A35" s="25" t="s">
        <v>53</v>
      </c>
      <c r="B35" s="190">
        <v>1</v>
      </c>
      <c r="C35" s="191"/>
      <c r="D35" s="123"/>
      <c r="E35" s="123"/>
      <c r="F35" s="123"/>
      <c r="G35" s="123"/>
      <c r="H35" s="123"/>
      <c r="I35" s="123"/>
      <c r="J35" s="123"/>
      <c r="K35" s="123"/>
      <c r="L35" s="221"/>
      <c r="M35" s="175"/>
      <c r="N35" s="300"/>
      <c r="O35" s="390"/>
      <c r="P35" s="221"/>
      <c r="Q35" s="123"/>
      <c r="R35" s="123"/>
      <c r="S35" s="112"/>
      <c r="T35" s="98"/>
      <c r="U35" s="356"/>
      <c r="V35" s="470"/>
    </row>
    <row r="36" spans="1:23" ht="20.100000000000001" customHeight="1">
      <c r="A36" s="25" t="s">
        <v>54</v>
      </c>
      <c r="B36" s="189">
        <v>2</v>
      </c>
      <c r="C36" s="218"/>
      <c r="D36" s="122"/>
      <c r="E36" s="122"/>
      <c r="F36" s="122"/>
      <c r="G36" s="122"/>
      <c r="H36" s="122"/>
      <c r="I36" s="122"/>
      <c r="J36" s="122"/>
      <c r="K36" s="122"/>
      <c r="L36" s="219"/>
      <c r="M36" s="174"/>
      <c r="N36" s="299"/>
      <c r="O36" s="389"/>
      <c r="P36" s="219"/>
      <c r="Q36" s="122">
        <v>1</v>
      </c>
      <c r="R36" s="122"/>
      <c r="S36" s="111"/>
      <c r="T36" s="97">
        <f>SUM(Q36:S36)</f>
        <v>1</v>
      </c>
      <c r="U36" s="355">
        <f t="shared" si="3"/>
        <v>50</v>
      </c>
      <c r="V36" s="470"/>
    </row>
    <row r="37" spans="1:23" ht="20.100000000000001" customHeight="1">
      <c r="A37" s="21" t="s">
        <v>55</v>
      </c>
      <c r="B37" s="189">
        <v>3</v>
      </c>
      <c r="C37" s="218"/>
      <c r="D37" s="122"/>
      <c r="E37" s="122">
        <v>1</v>
      </c>
      <c r="F37" s="122"/>
      <c r="G37" s="122"/>
      <c r="H37" s="122"/>
      <c r="I37" s="122"/>
      <c r="J37" s="122"/>
      <c r="K37" s="122"/>
      <c r="L37" s="219"/>
      <c r="M37" s="174"/>
      <c r="N37" s="299">
        <f>SUM(C37:M37)</f>
        <v>1</v>
      </c>
      <c r="O37" s="328">
        <f t="shared" ref="O37:O38" si="9">N37/B37*100</f>
        <v>33.333333333333329</v>
      </c>
      <c r="P37" s="219">
        <v>1</v>
      </c>
      <c r="Q37" s="122"/>
      <c r="R37" s="122"/>
      <c r="S37" s="111"/>
      <c r="T37" s="97">
        <f>SUM(P37:S37)</f>
        <v>1</v>
      </c>
      <c r="U37" s="355">
        <f t="shared" si="3"/>
        <v>33.333333333333329</v>
      </c>
      <c r="V37" s="470">
        <f t="shared" si="2"/>
        <v>3.66</v>
      </c>
    </row>
    <row r="38" spans="1:23" ht="20.100000000000001" customHeight="1">
      <c r="A38" s="23" t="s">
        <v>56</v>
      </c>
      <c r="B38" s="189">
        <v>5</v>
      </c>
      <c r="C38" s="218"/>
      <c r="D38" s="122"/>
      <c r="E38" s="122">
        <v>1</v>
      </c>
      <c r="F38" s="122">
        <v>2</v>
      </c>
      <c r="G38" s="122"/>
      <c r="H38" s="122">
        <v>1</v>
      </c>
      <c r="I38" s="122"/>
      <c r="J38" s="122"/>
      <c r="K38" s="122"/>
      <c r="L38" s="219"/>
      <c r="M38" s="174"/>
      <c r="N38" s="299">
        <f>SUM(C38:M38)</f>
        <v>4</v>
      </c>
      <c r="O38" s="323">
        <f t="shared" si="9"/>
        <v>80</v>
      </c>
      <c r="P38" s="219"/>
      <c r="Q38" s="122"/>
      <c r="R38" s="122"/>
      <c r="S38" s="111"/>
      <c r="T38" s="97"/>
      <c r="U38" s="355"/>
      <c r="V38" s="470">
        <f t="shared" si="2"/>
        <v>4.08</v>
      </c>
    </row>
    <row r="39" spans="1:23" ht="20.100000000000001" customHeight="1">
      <c r="A39" s="23" t="s">
        <v>57</v>
      </c>
      <c r="B39" s="321">
        <v>1</v>
      </c>
      <c r="C39" s="218"/>
      <c r="D39" s="122"/>
      <c r="E39" s="122"/>
      <c r="F39" s="122"/>
      <c r="G39" s="122"/>
      <c r="H39" s="122"/>
      <c r="I39" s="122"/>
      <c r="J39" s="122"/>
      <c r="K39" s="122"/>
      <c r="L39" s="219"/>
      <c r="M39" s="174"/>
      <c r="N39" s="299"/>
      <c r="O39" s="389"/>
      <c r="P39" s="219"/>
      <c r="Q39" s="122"/>
      <c r="R39" s="122"/>
      <c r="S39" s="111"/>
      <c r="T39" s="97"/>
      <c r="U39" s="355"/>
      <c r="V39" s="470"/>
      <c r="W39" s="310" t="s">
        <v>74</v>
      </c>
    </row>
    <row r="40" spans="1:23" ht="20.100000000000001" customHeight="1">
      <c r="A40" s="23" t="s">
        <v>58</v>
      </c>
      <c r="B40" s="189">
        <v>4</v>
      </c>
      <c r="C40" s="218"/>
      <c r="D40" s="122"/>
      <c r="E40" s="122"/>
      <c r="F40" s="122"/>
      <c r="G40" s="122"/>
      <c r="H40" s="122"/>
      <c r="I40" s="122"/>
      <c r="J40" s="122"/>
      <c r="K40" s="122"/>
      <c r="L40" s="219"/>
      <c r="M40" s="174"/>
      <c r="N40" s="299"/>
      <c r="O40" s="389"/>
      <c r="P40" s="219">
        <v>1</v>
      </c>
      <c r="Q40" s="122"/>
      <c r="R40" s="122"/>
      <c r="S40" s="111">
        <v>2</v>
      </c>
      <c r="T40" s="97">
        <f>SUM(P40:S40)</f>
        <v>3</v>
      </c>
      <c r="U40" s="355">
        <f t="shared" si="3"/>
        <v>75</v>
      </c>
      <c r="V40" s="470"/>
    </row>
    <row r="41" spans="1:23" ht="20.100000000000001" customHeight="1">
      <c r="A41" s="23" t="s">
        <v>59</v>
      </c>
      <c r="B41" s="189">
        <v>3</v>
      </c>
      <c r="C41" s="218"/>
      <c r="D41" s="122"/>
      <c r="E41" s="122"/>
      <c r="F41" s="122"/>
      <c r="G41" s="122">
        <v>1</v>
      </c>
      <c r="H41" s="122"/>
      <c r="I41" s="122"/>
      <c r="J41" s="122"/>
      <c r="K41" s="122"/>
      <c r="L41" s="219"/>
      <c r="M41" s="174"/>
      <c r="N41" s="299">
        <f>SUM(C41:M41)</f>
        <v>1</v>
      </c>
      <c r="O41" s="328">
        <f t="shared" ref="O41" si="10">N41/B41*100</f>
        <v>33.333333333333329</v>
      </c>
      <c r="P41" s="219"/>
      <c r="Q41" s="122">
        <v>1</v>
      </c>
      <c r="R41" s="122"/>
      <c r="S41" s="111"/>
      <c r="T41" s="97">
        <f>SUM(Q41:S41)</f>
        <v>1</v>
      </c>
      <c r="U41" s="355">
        <f t="shared" si="3"/>
        <v>33.333333333333329</v>
      </c>
      <c r="V41" s="470">
        <f t="shared" si="2"/>
        <v>4.33</v>
      </c>
    </row>
    <row r="42" spans="1:23" ht="20.100000000000001" customHeight="1">
      <c r="A42" s="23" t="s">
        <v>60</v>
      </c>
      <c r="B42" s="189"/>
      <c r="C42" s="218"/>
      <c r="D42" s="122"/>
      <c r="E42" s="122"/>
      <c r="F42" s="122"/>
      <c r="G42" s="122"/>
      <c r="H42" s="122"/>
      <c r="I42" s="122"/>
      <c r="J42" s="122"/>
      <c r="K42" s="122"/>
      <c r="L42" s="219"/>
      <c r="M42" s="174"/>
      <c r="N42" s="299"/>
      <c r="O42" s="389"/>
      <c r="P42" s="219"/>
      <c r="Q42" s="122"/>
      <c r="R42" s="122"/>
      <c r="S42" s="111"/>
      <c r="T42" s="97"/>
      <c r="U42" s="355"/>
      <c r="V42" s="470"/>
    </row>
    <row r="43" spans="1:23" ht="20.100000000000001" customHeight="1">
      <c r="A43" s="23" t="s">
        <v>61</v>
      </c>
      <c r="B43" s="189"/>
      <c r="C43" s="218"/>
      <c r="D43" s="122"/>
      <c r="E43" s="122"/>
      <c r="F43" s="122"/>
      <c r="G43" s="122"/>
      <c r="H43" s="122"/>
      <c r="I43" s="122"/>
      <c r="J43" s="122"/>
      <c r="K43" s="122"/>
      <c r="L43" s="219"/>
      <c r="M43" s="174"/>
      <c r="N43" s="299"/>
      <c r="O43" s="389"/>
      <c r="P43" s="219"/>
      <c r="Q43" s="122"/>
      <c r="R43" s="122"/>
      <c r="S43" s="111"/>
      <c r="T43" s="97"/>
      <c r="U43" s="355"/>
      <c r="V43" s="470"/>
    </row>
    <row r="44" spans="1:23" ht="20.100000000000001" customHeight="1">
      <c r="A44" s="23" t="s">
        <v>62</v>
      </c>
      <c r="B44" s="189">
        <v>1</v>
      </c>
      <c r="C44" s="218"/>
      <c r="D44" s="122"/>
      <c r="E44" s="122"/>
      <c r="F44" s="122"/>
      <c r="G44" s="122"/>
      <c r="H44" s="122"/>
      <c r="I44" s="122"/>
      <c r="J44" s="122"/>
      <c r="K44" s="122"/>
      <c r="L44" s="219"/>
      <c r="M44" s="174"/>
      <c r="N44" s="299"/>
      <c r="O44" s="389"/>
      <c r="P44" s="219">
        <v>1</v>
      </c>
      <c r="Q44" s="122"/>
      <c r="R44" s="122"/>
      <c r="S44" s="111"/>
      <c r="T44" s="97">
        <f>SUM(P44:S44)</f>
        <v>1</v>
      </c>
      <c r="U44" s="355">
        <f t="shared" si="3"/>
        <v>100</v>
      </c>
      <c r="V44" s="470"/>
    </row>
    <row r="45" spans="1:23" ht="20.100000000000001" customHeight="1">
      <c r="A45" s="23" t="s">
        <v>63</v>
      </c>
      <c r="B45" s="189"/>
      <c r="C45" s="218"/>
      <c r="D45" s="122"/>
      <c r="E45" s="122"/>
      <c r="F45" s="122"/>
      <c r="G45" s="122"/>
      <c r="H45" s="122"/>
      <c r="I45" s="122"/>
      <c r="J45" s="122"/>
      <c r="K45" s="122"/>
      <c r="L45" s="219"/>
      <c r="M45" s="174"/>
      <c r="N45" s="299"/>
      <c r="O45" s="389"/>
      <c r="P45" s="219"/>
      <c r="Q45" s="122"/>
      <c r="R45" s="122"/>
      <c r="S45" s="111"/>
      <c r="T45" s="97"/>
      <c r="U45" s="355"/>
      <c r="V45" s="470"/>
    </row>
    <row r="46" spans="1:23" ht="20.100000000000001" customHeight="1">
      <c r="A46" s="23" t="s">
        <v>64</v>
      </c>
      <c r="B46" s="190">
        <v>1</v>
      </c>
      <c r="C46" s="191"/>
      <c r="D46" s="123"/>
      <c r="E46" s="123">
        <v>1</v>
      </c>
      <c r="F46" s="123"/>
      <c r="G46" s="123"/>
      <c r="H46" s="123"/>
      <c r="I46" s="123"/>
      <c r="J46" s="123"/>
      <c r="K46" s="123"/>
      <c r="L46" s="221"/>
      <c r="M46" s="175"/>
      <c r="N46" s="300">
        <f>SUM(C46:M46)</f>
        <v>1</v>
      </c>
      <c r="O46" s="328">
        <f t="shared" ref="O46" si="11">N46/B46*100</f>
        <v>100</v>
      </c>
      <c r="P46" s="221"/>
      <c r="Q46" s="123"/>
      <c r="R46" s="123"/>
      <c r="S46" s="112"/>
      <c r="T46" s="98"/>
      <c r="U46" s="356"/>
      <c r="V46" s="470">
        <f t="shared" si="2"/>
        <v>3.66</v>
      </c>
    </row>
    <row r="47" spans="1:23" ht="20.100000000000001" customHeight="1">
      <c r="A47" s="23" t="s">
        <v>65</v>
      </c>
      <c r="B47" s="191"/>
      <c r="C47" s="191"/>
      <c r="D47" s="123"/>
      <c r="E47" s="123"/>
      <c r="F47" s="123"/>
      <c r="G47" s="123"/>
      <c r="H47" s="123"/>
      <c r="I47" s="123"/>
      <c r="J47" s="123"/>
      <c r="K47" s="123"/>
      <c r="L47" s="221"/>
      <c r="M47" s="175"/>
      <c r="N47" s="300"/>
      <c r="O47" s="390"/>
      <c r="P47" s="221"/>
      <c r="Q47" s="123"/>
      <c r="R47" s="123"/>
      <c r="S47" s="112"/>
      <c r="T47" s="98"/>
      <c r="U47" s="356"/>
      <c r="V47" s="488"/>
    </row>
    <row r="48" spans="1:23" ht="24.75" thickBot="1">
      <c r="A48" s="2" t="s">
        <v>26</v>
      </c>
      <c r="B48" s="11">
        <f>SUM(B31:B47)</f>
        <v>27</v>
      </c>
      <c r="C48" s="11">
        <f t="shared" ref="C48:N48" si="12">SUM(C31:C47)</f>
        <v>0</v>
      </c>
      <c r="D48" s="79">
        <f t="shared" si="12"/>
        <v>0</v>
      </c>
      <c r="E48" s="79">
        <f t="shared" si="12"/>
        <v>3</v>
      </c>
      <c r="F48" s="79">
        <f t="shared" si="12"/>
        <v>2</v>
      </c>
      <c r="G48" s="79">
        <f t="shared" si="12"/>
        <v>1</v>
      </c>
      <c r="H48" s="79">
        <f t="shared" si="12"/>
        <v>1</v>
      </c>
      <c r="I48" s="79">
        <f t="shared" si="12"/>
        <v>0</v>
      </c>
      <c r="J48" s="79">
        <f t="shared" si="12"/>
        <v>0</v>
      </c>
      <c r="K48" s="79">
        <f t="shared" si="12"/>
        <v>0</v>
      </c>
      <c r="L48" s="79">
        <f t="shared" si="12"/>
        <v>0</v>
      </c>
      <c r="M48" s="133">
        <f t="shared" si="12"/>
        <v>0</v>
      </c>
      <c r="N48" s="201">
        <f t="shared" si="12"/>
        <v>7</v>
      </c>
      <c r="O48" s="331">
        <f>N48/B48*100</f>
        <v>25.925925925925924</v>
      </c>
      <c r="P48" s="42">
        <f>SUM(P31:P47)</f>
        <v>5</v>
      </c>
      <c r="Q48" s="79">
        <f t="shared" ref="Q48:T48" si="13">SUM(Q31:Q47)</f>
        <v>2</v>
      </c>
      <c r="R48" s="79"/>
      <c r="S48" s="72">
        <f t="shared" si="13"/>
        <v>2</v>
      </c>
      <c r="T48" s="6">
        <f t="shared" si="13"/>
        <v>9</v>
      </c>
      <c r="U48" s="345">
        <f t="shared" si="3"/>
        <v>33.333333333333329</v>
      </c>
      <c r="V48" s="472">
        <f t="shared" si="2"/>
        <v>3.995714285714286</v>
      </c>
    </row>
    <row r="49" spans="1:22" ht="24.75" thickBot="1">
      <c r="A49" s="27" t="s">
        <v>44</v>
      </c>
      <c r="B49" s="28">
        <f>SUM(B48,B29,B23,B17)</f>
        <v>86</v>
      </c>
      <c r="C49" s="28">
        <f>SUM(C48,C29,C23,C17)</f>
        <v>0</v>
      </c>
      <c r="D49" s="88">
        <f t="shared" ref="D49:N49" si="14">SUM(D48,D29,D23,D17)</f>
        <v>0</v>
      </c>
      <c r="E49" s="88">
        <f t="shared" si="14"/>
        <v>6</v>
      </c>
      <c r="F49" s="88">
        <f t="shared" si="14"/>
        <v>6</v>
      </c>
      <c r="G49" s="88">
        <f t="shared" si="14"/>
        <v>4</v>
      </c>
      <c r="H49" s="88">
        <f t="shared" si="14"/>
        <v>4</v>
      </c>
      <c r="I49" s="88">
        <f t="shared" si="14"/>
        <v>5</v>
      </c>
      <c r="J49" s="88">
        <f t="shared" si="14"/>
        <v>0</v>
      </c>
      <c r="K49" s="88">
        <f t="shared" si="14"/>
        <v>0</v>
      </c>
      <c r="L49" s="88">
        <f t="shared" si="14"/>
        <v>1</v>
      </c>
      <c r="M49" s="144">
        <f t="shared" si="14"/>
        <v>1</v>
      </c>
      <c r="N49" s="202">
        <f t="shared" si="14"/>
        <v>27</v>
      </c>
      <c r="O49" s="331">
        <f>N49/B49*100</f>
        <v>31.395348837209301</v>
      </c>
      <c r="P49" s="61">
        <f>SUM(P48,P29,P23,P17)</f>
        <v>7</v>
      </c>
      <c r="Q49" s="88">
        <f t="shared" ref="Q49:T49" si="15">SUM(Q48,Q29,Q23,Q17)</f>
        <v>3</v>
      </c>
      <c r="R49" s="88">
        <f t="shared" si="15"/>
        <v>1</v>
      </c>
      <c r="S49" s="74">
        <f t="shared" si="15"/>
        <v>4</v>
      </c>
      <c r="T49" s="31">
        <f t="shared" si="15"/>
        <v>15</v>
      </c>
      <c r="U49" s="357">
        <f t="shared" si="3"/>
        <v>17.441860465116278</v>
      </c>
      <c r="V49" s="472">
        <f t="shared" si="2"/>
        <v>4.416666666666667</v>
      </c>
    </row>
  </sheetData>
  <mergeCells count="9">
    <mergeCell ref="A1:V1"/>
    <mergeCell ref="A3:A5"/>
    <mergeCell ref="B3:B5"/>
    <mergeCell ref="C3:V3"/>
    <mergeCell ref="C4:M4"/>
    <mergeCell ref="N4:O4"/>
    <mergeCell ref="P4:S4"/>
    <mergeCell ref="T4:U4"/>
    <mergeCell ref="V4:V5"/>
  </mergeCells>
  <printOptions horizontalCentered="1"/>
  <pageMargins left="0.35433070866141736" right="0.15748031496062992" top="0.51181102362204722" bottom="0.31496062992125984" header="0.15748031496062992" footer="0.15748031496062992"/>
  <pageSetup paperSize="9" scale="62" orientation="portrait" r:id="rId1"/>
  <headerFooter>
    <oddFooter>&amp;L&amp;"TH SarabunPSK,Regular"&amp;8&amp;Z&amp;F&amp;R&amp;"TH SarabunPSK,Regular"&amp;16&amp;K00+000&amp;P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49"/>
  <sheetViews>
    <sheetView showZeros="0" view="pageBreakPreview" topLeftCell="A34" zoomScaleNormal="100" zoomScaleSheetLayoutView="100" workbookViewId="0">
      <selection activeCell="V49" sqref="V49"/>
    </sheetView>
  </sheetViews>
  <sheetFormatPr defaultRowHeight="14.25"/>
  <cols>
    <col min="1" max="1" width="30.625" style="7" customWidth="1"/>
    <col min="2" max="2" width="11.5" style="192" customWidth="1"/>
    <col min="3" max="3" width="3.625" customWidth="1"/>
    <col min="4" max="5" width="5.5" customWidth="1"/>
    <col min="6" max="6" width="3.625" customWidth="1"/>
    <col min="7" max="8" width="5.5" customWidth="1"/>
    <col min="9" max="9" width="3.125" bestFit="1" customWidth="1"/>
    <col min="10" max="11" width="5.5" customWidth="1"/>
    <col min="12" max="12" width="3.625" customWidth="1"/>
    <col min="13" max="13" width="4.875" customWidth="1"/>
    <col min="14" max="14" width="5.5" customWidth="1"/>
    <col min="15" max="15" width="6.875" customWidth="1"/>
    <col min="16" max="18" width="4" style="51" customWidth="1"/>
    <col min="19" max="19" width="5.125" style="51" customWidth="1"/>
    <col min="20" max="20" width="6.125" style="51" customWidth="1"/>
    <col min="21" max="21" width="6.75" style="51" customWidth="1"/>
    <col min="22" max="22" width="8" style="360" customWidth="1"/>
  </cols>
  <sheetData>
    <row r="1" spans="1:22" ht="27.75" customHeight="1">
      <c r="A1" s="495" t="s">
        <v>70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</row>
    <row r="2" spans="1:22" ht="28.5" thickBot="1">
      <c r="A2" s="301" t="s">
        <v>69</v>
      </c>
      <c r="B2" s="181"/>
      <c r="C2" s="8"/>
      <c r="D2" s="8"/>
      <c r="E2" s="8"/>
      <c r="I2" s="8"/>
      <c r="J2" s="8"/>
      <c r="K2" s="8"/>
      <c r="R2" s="8"/>
      <c r="S2" s="8"/>
      <c r="T2" s="8"/>
      <c r="U2" s="8"/>
      <c r="V2" s="359"/>
    </row>
    <row r="3" spans="1:22" ht="24.75" customHeight="1" thickBot="1">
      <c r="A3" s="496" t="s">
        <v>0</v>
      </c>
      <c r="B3" s="496" t="s">
        <v>38</v>
      </c>
      <c r="C3" s="499" t="s">
        <v>68</v>
      </c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1"/>
    </row>
    <row r="4" spans="1:22" ht="39" customHeight="1">
      <c r="A4" s="497"/>
      <c r="B4" s="497"/>
      <c r="C4" s="502" t="s">
        <v>37</v>
      </c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4" t="s">
        <v>27</v>
      </c>
      <c r="O4" s="505"/>
      <c r="P4" s="506" t="s">
        <v>41</v>
      </c>
      <c r="Q4" s="507"/>
      <c r="R4" s="507"/>
      <c r="S4" s="507"/>
      <c r="T4" s="508" t="s">
        <v>27</v>
      </c>
      <c r="U4" s="509"/>
      <c r="V4" s="510" t="s">
        <v>32</v>
      </c>
    </row>
    <row r="5" spans="1:22" ht="35.25" customHeight="1" thickBot="1">
      <c r="A5" s="498"/>
      <c r="B5" s="498"/>
      <c r="C5" s="391" t="s">
        <v>29</v>
      </c>
      <c r="D5" s="126" t="s">
        <v>33</v>
      </c>
      <c r="E5" s="126" t="s">
        <v>34</v>
      </c>
      <c r="F5" s="126" t="s">
        <v>28</v>
      </c>
      <c r="G5" s="126" t="s">
        <v>35</v>
      </c>
      <c r="H5" s="126" t="s">
        <v>36</v>
      </c>
      <c r="I5" s="126" t="s">
        <v>30</v>
      </c>
      <c r="J5" s="126" t="s">
        <v>45</v>
      </c>
      <c r="K5" s="126" t="s">
        <v>46</v>
      </c>
      <c r="L5" s="127" t="s">
        <v>47</v>
      </c>
      <c r="M5" s="176" t="s">
        <v>48</v>
      </c>
      <c r="N5" s="261" t="s">
        <v>39</v>
      </c>
      <c r="O5" s="364" t="s">
        <v>40</v>
      </c>
      <c r="P5" s="324">
        <v>1</v>
      </c>
      <c r="Q5" s="75">
        <v>2</v>
      </c>
      <c r="R5" s="75">
        <v>3</v>
      </c>
      <c r="S5" s="99" t="s">
        <v>31</v>
      </c>
      <c r="T5" s="162" t="s">
        <v>42</v>
      </c>
      <c r="U5" s="340" t="s">
        <v>43</v>
      </c>
      <c r="V5" s="511"/>
    </row>
    <row r="6" spans="1:22" ht="20.100000000000001" customHeight="1">
      <c r="A6" s="3" t="s">
        <v>1</v>
      </c>
      <c r="B6" s="179"/>
      <c r="C6" s="12"/>
      <c r="D6" s="239"/>
      <c r="E6" s="239"/>
      <c r="F6" s="239"/>
      <c r="G6" s="239"/>
      <c r="H6" s="239"/>
      <c r="I6" s="239"/>
      <c r="J6" s="239"/>
      <c r="K6" s="239"/>
      <c r="L6" s="239"/>
      <c r="M6" s="227"/>
      <c r="N6" s="262"/>
      <c r="O6" s="47"/>
      <c r="P6" s="209"/>
      <c r="Q6" s="113"/>
      <c r="R6" s="113"/>
      <c r="S6" s="100"/>
      <c r="T6" s="89"/>
      <c r="U6" s="341"/>
      <c r="V6" s="467"/>
    </row>
    <row r="7" spans="1:22" ht="20.100000000000001" customHeight="1">
      <c r="A7" s="29" t="s">
        <v>2</v>
      </c>
      <c r="B7" s="182"/>
      <c r="C7" s="48"/>
      <c r="D7" s="240"/>
      <c r="E7" s="240"/>
      <c r="F7" s="240"/>
      <c r="G7" s="240"/>
      <c r="H7" s="240"/>
      <c r="I7" s="240"/>
      <c r="J7" s="240"/>
      <c r="K7" s="240"/>
      <c r="L7" s="240"/>
      <c r="M7" s="228"/>
      <c r="N7" s="263"/>
      <c r="O7" s="62"/>
      <c r="P7" s="203"/>
      <c r="Q7" s="114"/>
      <c r="R7" s="114"/>
      <c r="S7" s="101"/>
      <c r="T7" s="90"/>
      <c r="U7" s="342"/>
      <c r="V7" s="468"/>
    </row>
    <row r="8" spans="1:22" ht="20.100000000000001" customHeight="1">
      <c r="A8" s="15" t="s">
        <v>3</v>
      </c>
      <c r="B8" s="177"/>
      <c r="C8" s="49"/>
      <c r="D8" s="241"/>
      <c r="E8" s="241"/>
      <c r="F8" s="241"/>
      <c r="G8" s="241"/>
      <c r="H8" s="241"/>
      <c r="I8" s="241"/>
      <c r="J8" s="241"/>
      <c r="K8" s="241"/>
      <c r="L8" s="241"/>
      <c r="M8" s="229"/>
      <c r="N8" s="264"/>
      <c r="O8" s="63"/>
      <c r="P8" s="205"/>
      <c r="Q8" s="115"/>
      <c r="R8" s="115"/>
      <c r="S8" s="102"/>
      <c r="T8" s="91"/>
      <c r="U8" s="343"/>
      <c r="V8" s="469"/>
    </row>
    <row r="9" spans="1:22" ht="20.100000000000001" customHeight="1">
      <c r="A9" s="15" t="s">
        <v>4</v>
      </c>
      <c r="B9" s="177"/>
      <c r="C9" s="49"/>
      <c r="D9" s="241"/>
      <c r="E9" s="241"/>
      <c r="F9" s="241"/>
      <c r="G9" s="241"/>
      <c r="H9" s="241"/>
      <c r="I9" s="241"/>
      <c r="J9" s="241"/>
      <c r="K9" s="241"/>
      <c r="L9" s="241"/>
      <c r="M9" s="229"/>
      <c r="N9" s="264"/>
      <c r="O9" s="63"/>
      <c r="P9" s="205"/>
      <c r="Q9" s="115"/>
      <c r="R9" s="115"/>
      <c r="S9" s="102"/>
      <c r="T9" s="91"/>
      <c r="U9" s="343"/>
      <c r="V9" s="469"/>
    </row>
    <row r="10" spans="1:22" ht="20.100000000000001" customHeight="1">
      <c r="A10" s="15" t="s">
        <v>5</v>
      </c>
      <c r="B10" s="177"/>
      <c r="C10" s="49"/>
      <c r="D10" s="241"/>
      <c r="E10" s="241"/>
      <c r="F10" s="241"/>
      <c r="G10" s="241"/>
      <c r="H10" s="241"/>
      <c r="I10" s="241"/>
      <c r="J10" s="241"/>
      <c r="K10" s="241"/>
      <c r="L10" s="241"/>
      <c r="M10" s="229"/>
      <c r="N10" s="264"/>
      <c r="O10" s="63"/>
      <c r="P10" s="205"/>
      <c r="Q10" s="115"/>
      <c r="R10" s="115"/>
      <c r="S10" s="102"/>
      <c r="T10" s="91"/>
      <c r="U10" s="343"/>
      <c r="V10" s="469"/>
    </row>
    <row r="11" spans="1:22" ht="20.100000000000001" customHeight="1">
      <c r="A11" s="15" t="s">
        <v>6</v>
      </c>
      <c r="B11" s="177"/>
      <c r="C11" s="49"/>
      <c r="D11" s="241"/>
      <c r="E11" s="241"/>
      <c r="F11" s="241"/>
      <c r="G11" s="241"/>
      <c r="H11" s="241"/>
      <c r="I11" s="241"/>
      <c r="J11" s="241"/>
      <c r="K11" s="241"/>
      <c r="L11" s="241"/>
      <c r="M11" s="229"/>
      <c r="N11" s="264"/>
      <c r="O11" s="63"/>
      <c r="P11" s="205"/>
      <c r="Q11" s="115"/>
      <c r="R11" s="115"/>
      <c r="S11" s="102"/>
      <c r="T11" s="91"/>
      <c r="U11" s="343"/>
      <c r="V11" s="469"/>
    </row>
    <row r="12" spans="1:22" ht="20.100000000000001" customHeight="1">
      <c r="A12" s="15" t="s">
        <v>7</v>
      </c>
      <c r="B12" s="177"/>
      <c r="C12" s="49"/>
      <c r="D12" s="241"/>
      <c r="E12" s="241"/>
      <c r="F12" s="241"/>
      <c r="G12" s="241"/>
      <c r="H12" s="241"/>
      <c r="I12" s="241"/>
      <c r="J12" s="241"/>
      <c r="K12" s="241"/>
      <c r="L12" s="241"/>
      <c r="M12" s="229"/>
      <c r="N12" s="264"/>
      <c r="O12" s="63"/>
      <c r="P12" s="205"/>
      <c r="Q12" s="115"/>
      <c r="R12" s="115"/>
      <c r="S12" s="102"/>
      <c r="T12" s="91"/>
      <c r="U12" s="343"/>
      <c r="V12" s="469"/>
    </row>
    <row r="13" spans="1:22" ht="20.100000000000001" customHeight="1">
      <c r="A13" s="15" t="s">
        <v>8</v>
      </c>
      <c r="B13" s="177"/>
      <c r="C13" s="49"/>
      <c r="D13" s="241"/>
      <c r="E13" s="241"/>
      <c r="F13" s="241"/>
      <c r="G13" s="241"/>
      <c r="H13" s="241"/>
      <c r="I13" s="241"/>
      <c r="J13" s="241"/>
      <c r="K13" s="241"/>
      <c r="L13" s="241"/>
      <c r="M13" s="229"/>
      <c r="N13" s="264"/>
      <c r="O13" s="63"/>
      <c r="P13" s="205"/>
      <c r="Q13" s="115"/>
      <c r="R13" s="115"/>
      <c r="S13" s="102"/>
      <c r="T13" s="91"/>
      <c r="U13" s="343"/>
      <c r="V13" s="469"/>
    </row>
    <row r="14" spans="1:22" ht="20.100000000000001" customHeight="1">
      <c r="A14" s="15" t="s">
        <v>9</v>
      </c>
      <c r="B14" s="177"/>
      <c r="C14" s="49"/>
      <c r="D14" s="241"/>
      <c r="E14" s="241"/>
      <c r="F14" s="241"/>
      <c r="G14" s="241"/>
      <c r="H14" s="241"/>
      <c r="I14" s="241"/>
      <c r="J14" s="241"/>
      <c r="K14" s="241"/>
      <c r="L14" s="241"/>
      <c r="M14" s="229"/>
      <c r="N14" s="264"/>
      <c r="O14" s="63"/>
      <c r="P14" s="205"/>
      <c r="Q14" s="115"/>
      <c r="R14" s="115"/>
      <c r="S14" s="102"/>
      <c r="T14" s="91"/>
      <c r="U14" s="343"/>
      <c r="V14" s="469"/>
    </row>
    <row r="15" spans="1:22" ht="20.100000000000001" customHeight="1">
      <c r="A15" s="15" t="s">
        <v>10</v>
      </c>
      <c r="B15" s="177"/>
      <c r="C15" s="49"/>
      <c r="D15" s="241"/>
      <c r="E15" s="241"/>
      <c r="F15" s="241"/>
      <c r="G15" s="241"/>
      <c r="H15" s="241"/>
      <c r="I15" s="241"/>
      <c r="J15" s="241"/>
      <c r="K15" s="241"/>
      <c r="L15" s="241"/>
      <c r="M15" s="229"/>
      <c r="N15" s="264"/>
      <c r="O15" s="63"/>
      <c r="P15" s="205"/>
      <c r="Q15" s="115"/>
      <c r="R15" s="115"/>
      <c r="S15" s="102"/>
      <c r="T15" s="91"/>
      <c r="U15" s="343"/>
      <c r="V15" s="469"/>
    </row>
    <row r="16" spans="1:22" ht="20.100000000000001" customHeight="1">
      <c r="A16" s="16" t="s">
        <v>11</v>
      </c>
      <c r="B16" s="178"/>
      <c r="C16" s="22"/>
      <c r="D16" s="242"/>
      <c r="E16" s="242"/>
      <c r="F16" s="242"/>
      <c r="G16" s="242"/>
      <c r="H16" s="242"/>
      <c r="I16" s="242"/>
      <c r="J16" s="242"/>
      <c r="K16" s="242"/>
      <c r="L16" s="242"/>
      <c r="M16" s="230"/>
      <c r="N16" s="265"/>
      <c r="O16" s="64"/>
      <c r="P16" s="207"/>
      <c r="Q16" s="116"/>
      <c r="R16" s="116"/>
      <c r="S16" s="103"/>
      <c r="T16" s="92"/>
      <c r="U16" s="369"/>
      <c r="V16" s="471"/>
    </row>
    <row r="17" spans="1:22" ht="20.100000000000001" customHeight="1" thickBot="1">
      <c r="A17" s="2" t="s">
        <v>12</v>
      </c>
      <c r="B17" s="11"/>
      <c r="C17" s="11"/>
      <c r="D17" s="243"/>
      <c r="E17" s="243"/>
      <c r="F17" s="243"/>
      <c r="G17" s="243"/>
      <c r="H17" s="243"/>
      <c r="I17" s="243"/>
      <c r="J17" s="243"/>
      <c r="K17" s="243"/>
      <c r="L17" s="243"/>
      <c r="M17" s="72"/>
      <c r="N17" s="266"/>
      <c r="O17" s="46"/>
      <c r="P17" s="42"/>
      <c r="Q17" s="79"/>
      <c r="R17" s="79"/>
      <c r="S17" s="72"/>
      <c r="T17" s="6"/>
      <c r="U17" s="370"/>
      <c r="V17" s="472"/>
    </row>
    <row r="18" spans="1:22" ht="20.100000000000001" customHeight="1">
      <c r="A18" s="3" t="s">
        <v>13</v>
      </c>
      <c r="B18" s="179"/>
      <c r="C18" s="12"/>
      <c r="D18" s="239"/>
      <c r="E18" s="239"/>
      <c r="F18" s="239"/>
      <c r="G18" s="239"/>
      <c r="H18" s="239"/>
      <c r="I18" s="239"/>
      <c r="J18" s="239"/>
      <c r="K18" s="239"/>
      <c r="L18" s="239"/>
      <c r="M18" s="227"/>
      <c r="N18" s="262"/>
      <c r="O18" s="47"/>
      <c r="P18" s="209"/>
      <c r="Q18" s="113"/>
      <c r="R18" s="113"/>
      <c r="S18" s="100"/>
      <c r="T18" s="89"/>
      <c r="U18" s="341"/>
      <c r="V18" s="467"/>
    </row>
    <row r="19" spans="1:22" ht="20.100000000000001" customHeight="1">
      <c r="A19" s="17" t="s">
        <v>14</v>
      </c>
      <c r="B19" s="180"/>
      <c r="C19" s="17"/>
      <c r="D19" s="244"/>
      <c r="E19" s="244"/>
      <c r="F19" s="244"/>
      <c r="G19" s="244"/>
      <c r="H19" s="244"/>
      <c r="I19" s="244"/>
      <c r="J19" s="244"/>
      <c r="K19" s="244"/>
      <c r="L19" s="244"/>
      <c r="M19" s="231"/>
      <c r="N19" s="267"/>
      <c r="O19" s="65"/>
      <c r="P19" s="211"/>
      <c r="Q19" s="117"/>
      <c r="R19" s="117"/>
      <c r="S19" s="104"/>
      <c r="T19" s="93"/>
      <c r="U19" s="371"/>
      <c r="V19" s="486"/>
    </row>
    <row r="20" spans="1:22" ht="20.100000000000001" customHeight="1">
      <c r="A20" s="10" t="s">
        <v>15</v>
      </c>
      <c r="B20" s="183"/>
      <c r="C20" s="10"/>
      <c r="D20" s="245"/>
      <c r="E20" s="245"/>
      <c r="F20" s="245"/>
      <c r="G20" s="245"/>
      <c r="H20" s="245"/>
      <c r="I20" s="245"/>
      <c r="J20" s="245"/>
      <c r="K20" s="245"/>
      <c r="L20" s="245"/>
      <c r="M20" s="232"/>
      <c r="N20" s="268"/>
      <c r="O20" s="45"/>
      <c r="P20" s="195"/>
      <c r="Q20" s="118"/>
      <c r="R20" s="118"/>
      <c r="S20" s="105"/>
      <c r="T20" s="94"/>
      <c r="U20" s="372"/>
      <c r="V20" s="475"/>
    </row>
    <row r="21" spans="1:22" ht="20.100000000000001" customHeight="1">
      <c r="A21" s="18" t="s">
        <v>16</v>
      </c>
      <c r="B21" s="184"/>
      <c r="C21" s="18"/>
      <c r="D21" s="246"/>
      <c r="E21" s="246"/>
      <c r="F21" s="246"/>
      <c r="G21" s="246"/>
      <c r="H21" s="246"/>
      <c r="I21" s="246"/>
      <c r="J21" s="246"/>
      <c r="K21" s="246"/>
      <c r="L21" s="246"/>
      <c r="M21" s="233"/>
      <c r="N21" s="269"/>
      <c r="O21" s="66"/>
      <c r="P21" s="197"/>
      <c r="Q21" s="40"/>
      <c r="R21" s="40"/>
      <c r="S21" s="106"/>
      <c r="T21" s="30"/>
      <c r="U21" s="373"/>
      <c r="V21" s="476"/>
    </row>
    <row r="22" spans="1:22" ht="20.100000000000001" customHeight="1">
      <c r="A22" s="19" t="s">
        <v>17</v>
      </c>
      <c r="B22" s="185"/>
      <c r="C22" s="19"/>
      <c r="D22" s="247"/>
      <c r="E22" s="247"/>
      <c r="F22" s="247"/>
      <c r="G22" s="247"/>
      <c r="H22" s="247"/>
      <c r="I22" s="247"/>
      <c r="J22" s="247"/>
      <c r="K22" s="247"/>
      <c r="L22" s="247"/>
      <c r="M22" s="234"/>
      <c r="N22" s="270"/>
      <c r="O22" s="67"/>
      <c r="P22" s="199"/>
      <c r="Q22" s="119"/>
      <c r="R22" s="119"/>
      <c r="S22" s="107"/>
      <c r="T22" s="95"/>
      <c r="U22" s="374"/>
      <c r="V22" s="477"/>
    </row>
    <row r="23" spans="1:22" ht="20.100000000000001" customHeight="1" thickBot="1">
      <c r="A23" s="2" t="s">
        <v>18</v>
      </c>
      <c r="B23" s="11"/>
      <c r="C23" s="11"/>
      <c r="D23" s="243"/>
      <c r="E23" s="243"/>
      <c r="F23" s="243"/>
      <c r="G23" s="243"/>
      <c r="H23" s="243"/>
      <c r="I23" s="243"/>
      <c r="J23" s="243"/>
      <c r="K23" s="243"/>
      <c r="L23" s="243"/>
      <c r="M23" s="72"/>
      <c r="N23" s="266"/>
      <c r="O23" s="46"/>
      <c r="P23" s="42"/>
      <c r="Q23" s="79"/>
      <c r="R23" s="79"/>
      <c r="S23" s="72"/>
      <c r="T23" s="6"/>
      <c r="U23" s="370"/>
      <c r="V23" s="472"/>
    </row>
    <row r="24" spans="1:22" ht="20.100000000000001" customHeight="1">
      <c r="A24" s="1" t="s">
        <v>19</v>
      </c>
      <c r="B24" s="186"/>
      <c r="C24" s="9"/>
      <c r="D24" s="248"/>
      <c r="E24" s="248"/>
      <c r="F24" s="248"/>
      <c r="G24" s="248"/>
      <c r="H24" s="248"/>
      <c r="I24" s="248"/>
      <c r="J24" s="248"/>
      <c r="K24" s="248"/>
      <c r="L24" s="248"/>
      <c r="M24" s="235"/>
      <c r="N24" s="271"/>
      <c r="O24" s="44"/>
      <c r="P24" s="213"/>
      <c r="Q24" s="120"/>
      <c r="R24" s="120"/>
      <c r="S24" s="108"/>
      <c r="T24" s="4"/>
      <c r="U24" s="375"/>
      <c r="V24" s="478"/>
    </row>
    <row r="25" spans="1:22" ht="20.100000000000001" customHeight="1">
      <c r="A25" s="20" t="s">
        <v>20</v>
      </c>
      <c r="B25" s="187">
        <v>1</v>
      </c>
      <c r="C25" s="187"/>
      <c r="D25" s="249"/>
      <c r="E25" s="249"/>
      <c r="F25" s="249">
        <v>1</v>
      </c>
      <c r="G25" s="249"/>
      <c r="H25" s="249"/>
      <c r="I25" s="249"/>
      <c r="J25" s="249"/>
      <c r="K25" s="249"/>
      <c r="L25" s="249"/>
      <c r="M25" s="109"/>
      <c r="N25" s="272">
        <f>SUM(C25:M25)</f>
        <v>1</v>
      </c>
      <c r="O25" s="323">
        <f>N25/B25*100</f>
        <v>100</v>
      </c>
      <c r="P25" s="193"/>
      <c r="Q25" s="41"/>
      <c r="R25" s="41"/>
      <c r="S25" s="109"/>
      <c r="T25" s="32"/>
      <c r="U25" s="376"/>
      <c r="V25" s="487">
        <f t="shared" ref="V25" si="0">(C25*3+D25*3.33+E25*3.66+F25*4+G25*4.33+H25*4.66+I25*5+J25*5.33+K25*5.66+L25*6+M25*6.33)/SUM(C25:M25)</f>
        <v>4</v>
      </c>
    </row>
    <row r="26" spans="1:22" ht="20.100000000000001" customHeight="1">
      <c r="A26" s="10" t="s">
        <v>21</v>
      </c>
      <c r="B26" s="183"/>
      <c r="C26" s="183"/>
      <c r="D26" s="250"/>
      <c r="E26" s="250"/>
      <c r="F26" s="250"/>
      <c r="G26" s="250"/>
      <c r="H26" s="250"/>
      <c r="I26" s="250"/>
      <c r="J26" s="250"/>
      <c r="K26" s="250"/>
      <c r="L26" s="250"/>
      <c r="M26" s="105"/>
      <c r="N26" s="273"/>
      <c r="O26" s="483"/>
      <c r="P26" s="195"/>
      <c r="Q26" s="118"/>
      <c r="R26" s="118"/>
      <c r="S26" s="105"/>
      <c r="T26" s="94"/>
      <c r="U26" s="372"/>
      <c r="V26" s="475"/>
    </row>
    <row r="27" spans="1:22" ht="20.100000000000001" customHeight="1">
      <c r="A27" s="18" t="s">
        <v>22</v>
      </c>
      <c r="B27" s="184"/>
      <c r="C27" s="184"/>
      <c r="D27" s="251"/>
      <c r="E27" s="251"/>
      <c r="F27" s="251"/>
      <c r="G27" s="251"/>
      <c r="H27" s="251"/>
      <c r="I27" s="251"/>
      <c r="J27" s="251"/>
      <c r="K27" s="251"/>
      <c r="L27" s="251"/>
      <c r="M27" s="106"/>
      <c r="N27" s="274"/>
      <c r="O27" s="484"/>
      <c r="P27" s="197"/>
      <c r="Q27" s="40"/>
      <c r="R27" s="40"/>
      <c r="S27" s="106"/>
      <c r="T27" s="30"/>
      <c r="U27" s="373"/>
      <c r="V27" s="476"/>
    </row>
    <row r="28" spans="1:22" ht="20.100000000000001" customHeight="1">
      <c r="A28" s="19" t="s">
        <v>23</v>
      </c>
      <c r="B28" s="185">
        <v>2</v>
      </c>
      <c r="C28" s="185"/>
      <c r="D28" s="252"/>
      <c r="E28" s="252"/>
      <c r="F28" s="252">
        <v>1</v>
      </c>
      <c r="G28" s="252"/>
      <c r="H28" s="252"/>
      <c r="I28" s="252"/>
      <c r="J28" s="252"/>
      <c r="K28" s="252"/>
      <c r="L28" s="252"/>
      <c r="M28" s="107"/>
      <c r="N28" s="275">
        <f>SUM(C28:M28)</f>
        <v>1</v>
      </c>
      <c r="O28" s="485">
        <f>N28/B28*100</f>
        <v>50</v>
      </c>
      <c r="P28" s="199"/>
      <c r="Q28" s="119"/>
      <c r="R28" s="119"/>
      <c r="S28" s="107"/>
      <c r="T28" s="95"/>
      <c r="U28" s="374"/>
      <c r="V28" s="480">
        <f t="shared" ref="V28:V29" si="1">(C28*3+D28*3.33+E28*3.66+F28*4+G28*4.33+H28*4.66+I28*5+J28*5.33+K28*5.66+L28*6+M28*6.33)/SUM(C28:M28)</f>
        <v>4</v>
      </c>
    </row>
    <row r="29" spans="1:22" ht="20.100000000000001" customHeight="1" thickBot="1">
      <c r="A29" s="5" t="s">
        <v>24</v>
      </c>
      <c r="B29" s="13">
        <f>SUM(B25:B28)</f>
        <v>3</v>
      </c>
      <c r="C29" s="13">
        <f t="shared" ref="C29:N29" si="2">SUM(C25:C28)</f>
        <v>0</v>
      </c>
      <c r="D29" s="253">
        <f t="shared" si="2"/>
        <v>0</v>
      </c>
      <c r="E29" s="253">
        <f t="shared" si="2"/>
        <v>0</v>
      </c>
      <c r="F29" s="253">
        <f t="shared" si="2"/>
        <v>2</v>
      </c>
      <c r="G29" s="253">
        <f t="shared" si="2"/>
        <v>0</v>
      </c>
      <c r="H29" s="253">
        <f t="shared" si="2"/>
        <v>0</v>
      </c>
      <c r="I29" s="253">
        <f t="shared" si="2"/>
        <v>0</v>
      </c>
      <c r="J29" s="253">
        <f t="shared" si="2"/>
        <v>0</v>
      </c>
      <c r="K29" s="253">
        <f t="shared" si="2"/>
        <v>0</v>
      </c>
      <c r="L29" s="253">
        <f t="shared" si="2"/>
        <v>0</v>
      </c>
      <c r="M29" s="43">
        <f t="shared" si="2"/>
        <v>0</v>
      </c>
      <c r="N29" s="276">
        <f t="shared" si="2"/>
        <v>2</v>
      </c>
      <c r="O29" s="331">
        <f>N29/B29*100</f>
        <v>66.666666666666657</v>
      </c>
      <c r="P29" s="43"/>
      <c r="Q29" s="84"/>
      <c r="R29" s="84"/>
      <c r="S29" s="73"/>
      <c r="T29" s="14"/>
      <c r="U29" s="417"/>
      <c r="V29" s="472">
        <f t="shared" si="1"/>
        <v>4</v>
      </c>
    </row>
    <row r="30" spans="1:22" ht="20.100000000000001" customHeight="1">
      <c r="A30" s="1" t="s">
        <v>25</v>
      </c>
      <c r="B30" s="186"/>
      <c r="C30" s="9"/>
      <c r="D30" s="248"/>
      <c r="E30" s="248"/>
      <c r="F30" s="248"/>
      <c r="G30" s="248"/>
      <c r="H30" s="248"/>
      <c r="I30" s="248"/>
      <c r="J30" s="248"/>
      <c r="K30" s="248"/>
      <c r="L30" s="248"/>
      <c r="M30" s="235"/>
      <c r="N30" s="271"/>
      <c r="O30" s="44"/>
      <c r="P30" s="213"/>
      <c r="Q30" s="120"/>
      <c r="R30" s="120"/>
      <c r="S30" s="108"/>
      <c r="T30" s="4"/>
      <c r="U30" s="375"/>
      <c r="V30" s="478"/>
    </row>
    <row r="31" spans="1:22" ht="20.100000000000001" customHeight="1">
      <c r="A31" s="24" t="s">
        <v>49</v>
      </c>
      <c r="B31" s="188"/>
      <c r="C31" s="50"/>
      <c r="D31" s="254"/>
      <c r="E31" s="254"/>
      <c r="F31" s="254"/>
      <c r="G31" s="254"/>
      <c r="H31" s="254"/>
      <c r="I31" s="254"/>
      <c r="J31" s="254"/>
      <c r="K31" s="254"/>
      <c r="L31" s="254"/>
      <c r="M31" s="236"/>
      <c r="N31" s="277"/>
      <c r="O31" s="69"/>
      <c r="P31" s="216"/>
      <c r="Q31" s="121"/>
      <c r="R31" s="121"/>
      <c r="S31" s="110"/>
      <c r="T31" s="96"/>
      <c r="U31" s="379"/>
      <c r="V31" s="481"/>
    </row>
    <row r="32" spans="1:22" ht="20.100000000000001" customHeight="1">
      <c r="A32" s="26" t="s">
        <v>50</v>
      </c>
      <c r="B32" s="189"/>
      <c r="C32" s="25"/>
      <c r="D32" s="255"/>
      <c r="E32" s="255"/>
      <c r="F32" s="255"/>
      <c r="G32" s="255"/>
      <c r="H32" s="255"/>
      <c r="I32" s="255"/>
      <c r="J32" s="255"/>
      <c r="K32" s="255"/>
      <c r="L32" s="255"/>
      <c r="M32" s="237"/>
      <c r="N32" s="278"/>
      <c r="O32" s="70"/>
      <c r="P32" s="219"/>
      <c r="Q32" s="122"/>
      <c r="R32" s="122"/>
      <c r="S32" s="111"/>
      <c r="T32" s="97"/>
      <c r="U32" s="380"/>
      <c r="V32" s="482"/>
    </row>
    <row r="33" spans="1:22" ht="20.100000000000001" customHeight="1">
      <c r="A33" s="21" t="s">
        <v>51</v>
      </c>
      <c r="B33" s="190"/>
      <c r="C33" s="21"/>
      <c r="D33" s="256"/>
      <c r="E33" s="256"/>
      <c r="F33" s="256"/>
      <c r="G33" s="256"/>
      <c r="H33" s="256"/>
      <c r="I33" s="256"/>
      <c r="J33" s="256"/>
      <c r="K33" s="256"/>
      <c r="L33" s="256"/>
      <c r="M33" s="238"/>
      <c r="N33" s="279"/>
      <c r="O33" s="71"/>
      <c r="P33" s="221"/>
      <c r="Q33" s="123"/>
      <c r="R33" s="123"/>
      <c r="S33" s="112"/>
      <c r="T33" s="98"/>
      <c r="U33" s="381"/>
      <c r="V33" s="469"/>
    </row>
    <row r="34" spans="1:22" ht="20.100000000000001" customHeight="1">
      <c r="A34" s="21" t="s">
        <v>52</v>
      </c>
      <c r="B34" s="189"/>
      <c r="C34" s="25"/>
      <c r="D34" s="255"/>
      <c r="E34" s="255"/>
      <c r="F34" s="255"/>
      <c r="G34" s="255"/>
      <c r="H34" s="255"/>
      <c r="I34" s="255"/>
      <c r="J34" s="255"/>
      <c r="K34" s="255"/>
      <c r="L34" s="255"/>
      <c r="M34" s="237"/>
      <c r="N34" s="278"/>
      <c r="O34" s="70"/>
      <c r="P34" s="219"/>
      <c r="Q34" s="122"/>
      <c r="R34" s="122"/>
      <c r="S34" s="111"/>
      <c r="T34" s="97"/>
      <c r="U34" s="380"/>
      <c r="V34" s="482"/>
    </row>
    <row r="35" spans="1:22" ht="20.100000000000001" customHeight="1">
      <c r="A35" s="25" t="s">
        <v>53</v>
      </c>
      <c r="B35" s="190"/>
      <c r="C35" s="21"/>
      <c r="D35" s="256"/>
      <c r="E35" s="256"/>
      <c r="F35" s="256"/>
      <c r="G35" s="256"/>
      <c r="H35" s="256"/>
      <c r="I35" s="256"/>
      <c r="J35" s="256"/>
      <c r="K35" s="256"/>
      <c r="L35" s="256"/>
      <c r="M35" s="238"/>
      <c r="N35" s="279"/>
      <c r="O35" s="71"/>
      <c r="P35" s="221"/>
      <c r="Q35" s="123"/>
      <c r="R35" s="123"/>
      <c r="S35" s="112"/>
      <c r="T35" s="98"/>
      <c r="U35" s="381"/>
      <c r="V35" s="469"/>
    </row>
    <row r="36" spans="1:22" ht="20.100000000000001" customHeight="1">
      <c r="A36" s="25" t="s">
        <v>54</v>
      </c>
      <c r="B36" s="189"/>
      <c r="C36" s="25"/>
      <c r="D36" s="255"/>
      <c r="E36" s="255"/>
      <c r="F36" s="255"/>
      <c r="G36" s="255"/>
      <c r="H36" s="255"/>
      <c r="I36" s="255"/>
      <c r="J36" s="255"/>
      <c r="K36" s="255"/>
      <c r="L36" s="255"/>
      <c r="M36" s="237"/>
      <c r="N36" s="278"/>
      <c r="O36" s="70"/>
      <c r="P36" s="219"/>
      <c r="Q36" s="122"/>
      <c r="R36" s="122"/>
      <c r="S36" s="111"/>
      <c r="T36" s="97"/>
      <c r="U36" s="380"/>
      <c r="V36" s="482"/>
    </row>
    <row r="37" spans="1:22" ht="20.100000000000001" customHeight="1">
      <c r="A37" s="21" t="s">
        <v>55</v>
      </c>
      <c r="B37" s="189"/>
      <c r="C37" s="25"/>
      <c r="D37" s="255"/>
      <c r="E37" s="255"/>
      <c r="F37" s="255"/>
      <c r="G37" s="255"/>
      <c r="H37" s="255"/>
      <c r="I37" s="255"/>
      <c r="J37" s="255"/>
      <c r="K37" s="255"/>
      <c r="L37" s="255"/>
      <c r="M37" s="237"/>
      <c r="N37" s="278"/>
      <c r="O37" s="70"/>
      <c r="P37" s="219"/>
      <c r="Q37" s="122"/>
      <c r="R37" s="122"/>
      <c r="S37" s="111"/>
      <c r="T37" s="97"/>
      <c r="U37" s="380"/>
      <c r="V37" s="482"/>
    </row>
    <row r="38" spans="1:22" ht="20.100000000000001" customHeight="1">
      <c r="A38" s="23" t="s">
        <v>56</v>
      </c>
      <c r="B38" s="189"/>
      <c r="C38" s="25"/>
      <c r="D38" s="255"/>
      <c r="E38" s="255"/>
      <c r="F38" s="255"/>
      <c r="G38" s="255"/>
      <c r="H38" s="255"/>
      <c r="I38" s="255"/>
      <c r="J38" s="255"/>
      <c r="K38" s="255"/>
      <c r="L38" s="255"/>
      <c r="M38" s="237"/>
      <c r="N38" s="278"/>
      <c r="O38" s="70"/>
      <c r="P38" s="219"/>
      <c r="Q38" s="122"/>
      <c r="R38" s="122"/>
      <c r="S38" s="111"/>
      <c r="T38" s="97"/>
      <c r="U38" s="380"/>
      <c r="V38" s="482"/>
    </row>
    <row r="39" spans="1:22" ht="20.100000000000001" customHeight="1">
      <c r="A39" s="23" t="s">
        <v>57</v>
      </c>
      <c r="B39" s="189"/>
      <c r="C39" s="25"/>
      <c r="D39" s="255"/>
      <c r="E39" s="255"/>
      <c r="F39" s="255"/>
      <c r="G39" s="255"/>
      <c r="H39" s="255"/>
      <c r="I39" s="255"/>
      <c r="J39" s="255"/>
      <c r="K39" s="255"/>
      <c r="L39" s="255"/>
      <c r="M39" s="237"/>
      <c r="N39" s="278"/>
      <c r="O39" s="70"/>
      <c r="P39" s="219"/>
      <c r="Q39" s="122"/>
      <c r="R39" s="122"/>
      <c r="S39" s="111"/>
      <c r="T39" s="97"/>
      <c r="U39" s="380"/>
      <c r="V39" s="482"/>
    </row>
    <row r="40" spans="1:22" ht="20.100000000000001" customHeight="1">
      <c r="A40" s="23" t="s">
        <v>58</v>
      </c>
      <c r="B40" s="189"/>
      <c r="C40" s="25"/>
      <c r="D40" s="255"/>
      <c r="E40" s="255"/>
      <c r="F40" s="255"/>
      <c r="G40" s="255"/>
      <c r="H40" s="255"/>
      <c r="I40" s="255"/>
      <c r="J40" s="255"/>
      <c r="K40" s="255"/>
      <c r="L40" s="255"/>
      <c r="M40" s="237"/>
      <c r="N40" s="278"/>
      <c r="O40" s="70"/>
      <c r="P40" s="219"/>
      <c r="Q40" s="122"/>
      <c r="R40" s="122"/>
      <c r="S40" s="111"/>
      <c r="T40" s="97"/>
      <c r="U40" s="380"/>
      <c r="V40" s="482"/>
    </row>
    <row r="41" spans="1:22" ht="20.100000000000001" customHeight="1">
      <c r="A41" s="23" t="s">
        <v>59</v>
      </c>
      <c r="B41" s="189"/>
      <c r="C41" s="25"/>
      <c r="D41" s="255"/>
      <c r="E41" s="255"/>
      <c r="F41" s="255"/>
      <c r="G41" s="255"/>
      <c r="H41" s="255"/>
      <c r="I41" s="255"/>
      <c r="J41" s="255"/>
      <c r="K41" s="255"/>
      <c r="L41" s="255"/>
      <c r="M41" s="237"/>
      <c r="N41" s="278"/>
      <c r="O41" s="70"/>
      <c r="P41" s="219"/>
      <c r="Q41" s="122"/>
      <c r="R41" s="122"/>
      <c r="S41" s="111"/>
      <c r="T41" s="97"/>
      <c r="U41" s="380"/>
      <c r="V41" s="482"/>
    </row>
    <row r="42" spans="1:22" ht="20.100000000000001" customHeight="1">
      <c r="A42" s="23" t="s">
        <v>60</v>
      </c>
      <c r="B42" s="189"/>
      <c r="C42" s="25"/>
      <c r="D42" s="255"/>
      <c r="E42" s="255"/>
      <c r="F42" s="255"/>
      <c r="G42" s="255"/>
      <c r="H42" s="255"/>
      <c r="I42" s="255"/>
      <c r="J42" s="255"/>
      <c r="K42" s="255"/>
      <c r="L42" s="255"/>
      <c r="M42" s="237"/>
      <c r="N42" s="278"/>
      <c r="O42" s="70"/>
      <c r="P42" s="219"/>
      <c r="Q42" s="122"/>
      <c r="R42" s="122"/>
      <c r="S42" s="111"/>
      <c r="T42" s="97"/>
      <c r="U42" s="380"/>
      <c r="V42" s="482"/>
    </row>
    <row r="43" spans="1:22" ht="20.100000000000001" customHeight="1">
      <c r="A43" s="23" t="s">
        <v>61</v>
      </c>
      <c r="B43" s="189"/>
      <c r="C43" s="25"/>
      <c r="D43" s="255"/>
      <c r="E43" s="255"/>
      <c r="F43" s="255"/>
      <c r="G43" s="255"/>
      <c r="H43" s="255"/>
      <c r="I43" s="255"/>
      <c r="J43" s="255"/>
      <c r="K43" s="255"/>
      <c r="L43" s="255"/>
      <c r="M43" s="237"/>
      <c r="N43" s="278"/>
      <c r="O43" s="70"/>
      <c r="P43" s="219"/>
      <c r="Q43" s="122"/>
      <c r="R43" s="122"/>
      <c r="S43" s="111"/>
      <c r="T43" s="97"/>
      <c r="U43" s="380"/>
      <c r="V43" s="482"/>
    </row>
    <row r="44" spans="1:22" ht="20.100000000000001" customHeight="1">
      <c r="A44" s="23" t="s">
        <v>62</v>
      </c>
      <c r="B44" s="189"/>
      <c r="C44" s="25"/>
      <c r="D44" s="255"/>
      <c r="E44" s="255"/>
      <c r="F44" s="255"/>
      <c r="G44" s="255"/>
      <c r="H44" s="255"/>
      <c r="I44" s="255"/>
      <c r="J44" s="255"/>
      <c r="K44" s="255"/>
      <c r="L44" s="255"/>
      <c r="M44" s="237"/>
      <c r="N44" s="278"/>
      <c r="O44" s="70"/>
      <c r="P44" s="219"/>
      <c r="Q44" s="122"/>
      <c r="R44" s="122"/>
      <c r="S44" s="111"/>
      <c r="T44" s="97"/>
      <c r="U44" s="380"/>
      <c r="V44" s="482"/>
    </row>
    <row r="45" spans="1:22" ht="20.100000000000001" customHeight="1">
      <c r="A45" s="23" t="s">
        <v>63</v>
      </c>
      <c r="B45" s="189"/>
      <c r="C45" s="25"/>
      <c r="D45" s="255"/>
      <c r="E45" s="255"/>
      <c r="F45" s="255"/>
      <c r="G45" s="255"/>
      <c r="H45" s="255"/>
      <c r="I45" s="255"/>
      <c r="J45" s="255"/>
      <c r="K45" s="255"/>
      <c r="L45" s="255"/>
      <c r="M45" s="237"/>
      <c r="N45" s="278"/>
      <c r="O45" s="70"/>
      <c r="P45" s="219"/>
      <c r="Q45" s="122"/>
      <c r="R45" s="122"/>
      <c r="S45" s="111"/>
      <c r="T45" s="97"/>
      <c r="U45" s="380"/>
      <c r="V45" s="482"/>
    </row>
    <row r="46" spans="1:22" ht="20.100000000000001" customHeight="1">
      <c r="A46" s="23" t="s">
        <v>64</v>
      </c>
      <c r="B46" s="190"/>
      <c r="C46" s="21"/>
      <c r="D46" s="256"/>
      <c r="E46" s="256"/>
      <c r="F46" s="256"/>
      <c r="G46" s="256"/>
      <c r="H46" s="256"/>
      <c r="I46" s="256"/>
      <c r="J46" s="256"/>
      <c r="K46" s="256"/>
      <c r="L46" s="256"/>
      <c r="M46" s="238"/>
      <c r="N46" s="279"/>
      <c r="O46" s="71"/>
      <c r="P46" s="221"/>
      <c r="Q46" s="123"/>
      <c r="R46" s="123"/>
      <c r="S46" s="112"/>
      <c r="T46" s="98"/>
      <c r="U46" s="381"/>
      <c r="V46" s="469"/>
    </row>
    <row r="47" spans="1:22" ht="20.100000000000001" customHeight="1">
      <c r="A47" s="23" t="s">
        <v>65</v>
      </c>
      <c r="B47" s="191"/>
      <c r="C47" s="21"/>
      <c r="D47" s="256"/>
      <c r="E47" s="256"/>
      <c r="F47" s="256"/>
      <c r="G47" s="256"/>
      <c r="H47" s="256"/>
      <c r="I47" s="256"/>
      <c r="J47" s="256"/>
      <c r="K47" s="256"/>
      <c r="L47" s="256"/>
      <c r="M47" s="238"/>
      <c r="N47" s="279"/>
      <c r="O47" s="71"/>
      <c r="P47" s="221"/>
      <c r="Q47" s="123"/>
      <c r="R47" s="123"/>
      <c r="S47" s="112"/>
      <c r="T47" s="98"/>
      <c r="U47" s="381"/>
      <c r="V47" s="469"/>
    </row>
    <row r="48" spans="1:22" ht="24.75" thickBot="1">
      <c r="A48" s="2" t="s">
        <v>26</v>
      </c>
      <c r="B48" s="11"/>
      <c r="C48" s="11"/>
      <c r="D48" s="243"/>
      <c r="E48" s="243"/>
      <c r="F48" s="243"/>
      <c r="G48" s="243"/>
      <c r="H48" s="243"/>
      <c r="I48" s="243"/>
      <c r="J48" s="243"/>
      <c r="K48" s="243"/>
      <c r="L48" s="243"/>
      <c r="M48" s="72"/>
      <c r="N48" s="266"/>
      <c r="O48" s="46"/>
      <c r="P48" s="42"/>
      <c r="Q48" s="79"/>
      <c r="R48" s="79"/>
      <c r="S48" s="72"/>
      <c r="T48" s="6"/>
      <c r="U48" s="370"/>
      <c r="V48" s="472"/>
    </row>
    <row r="49" spans="1:22" ht="24.75" thickBot="1">
      <c r="A49" s="27" t="s">
        <v>44</v>
      </c>
      <c r="B49" s="13">
        <f>SUM(B17+B23+B29+B48)</f>
        <v>3</v>
      </c>
      <c r="C49" s="13">
        <f t="shared" ref="C49:N49" si="3">SUM(C17+C23+C29+C48)</f>
        <v>0</v>
      </c>
      <c r="D49" s="257">
        <f t="shared" si="3"/>
        <v>0</v>
      </c>
      <c r="E49" s="257">
        <f t="shared" si="3"/>
        <v>0</v>
      </c>
      <c r="F49" s="257">
        <f t="shared" si="3"/>
        <v>2</v>
      </c>
      <c r="G49" s="257">
        <f t="shared" si="3"/>
        <v>0</v>
      </c>
      <c r="H49" s="257">
        <f t="shared" si="3"/>
        <v>0</v>
      </c>
      <c r="I49" s="257">
        <f t="shared" si="3"/>
        <v>0</v>
      </c>
      <c r="J49" s="257">
        <f t="shared" si="3"/>
        <v>0</v>
      </c>
      <c r="K49" s="257">
        <f t="shared" si="3"/>
        <v>0</v>
      </c>
      <c r="L49" s="257">
        <f t="shared" si="3"/>
        <v>0</v>
      </c>
      <c r="M49" s="43">
        <f t="shared" si="3"/>
        <v>0</v>
      </c>
      <c r="N49" s="280">
        <f t="shared" si="3"/>
        <v>2</v>
      </c>
      <c r="O49" s="331">
        <f>N49/B49*100</f>
        <v>66.666666666666657</v>
      </c>
      <c r="P49" s="61"/>
      <c r="Q49" s="88"/>
      <c r="R49" s="88"/>
      <c r="S49" s="74"/>
      <c r="T49" s="31"/>
      <c r="U49" s="382"/>
      <c r="V49" s="472">
        <f t="shared" ref="V49" si="4">(C49*3+D49*3.33+E49*3.66+F49*4+G49*4.33+H49*4.66+I49*5+J49*5.33+K49*5.66+L49*6+M49*6.33)/SUM(C49:M49)</f>
        <v>4</v>
      </c>
    </row>
  </sheetData>
  <mergeCells count="9">
    <mergeCell ref="A1:V1"/>
    <mergeCell ref="A3:A5"/>
    <mergeCell ref="B3:B5"/>
    <mergeCell ref="C3:V3"/>
    <mergeCell ref="C4:M4"/>
    <mergeCell ref="N4:O4"/>
    <mergeCell ref="P4:S4"/>
    <mergeCell ref="T4:U4"/>
    <mergeCell ref="V4:V5"/>
  </mergeCells>
  <printOptions horizontalCentered="1"/>
  <pageMargins left="0.35433070866141736" right="0.15748031496062992" top="0.51181102362204722" bottom="0.31496062992125984" header="0.15748031496062992" footer="0.15748031496062992"/>
  <pageSetup paperSize="9" scale="62" orientation="portrait" r:id="rId1"/>
  <headerFooter>
    <oddFooter>&amp;L&amp;"TH SarabunPSK,Regular"&amp;8&amp;Z&amp;F&amp;R&amp;"TH SarabunPSK,Regular"&amp;16&amp;K00+000&amp;P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49"/>
  <sheetViews>
    <sheetView showZeros="0" view="pageBreakPreview" zoomScaleNormal="100" zoomScaleSheetLayoutView="100" workbookViewId="0">
      <selection activeCell="V23" sqref="V23"/>
    </sheetView>
  </sheetViews>
  <sheetFormatPr defaultRowHeight="14.25"/>
  <cols>
    <col min="1" max="1" width="30.625" style="7" customWidth="1"/>
    <col min="2" max="2" width="11.5" style="192" customWidth="1"/>
    <col min="3" max="3" width="3.625" customWidth="1"/>
    <col min="4" max="5" width="5.5" customWidth="1"/>
    <col min="6" max="6" width="3.625" customWidth="1"/>
    <col min="7" max="8" width="5.5" customWidth="1"/>
    <col min="9" max="9" width="3.125" bestFit="1" customWidth="1"/>
    <col min="10" max="11" width="5.5" customWidth="1"/>
    <col min="12" max="12" width="3.625" customWidth="1"/>
    <col min="13" max="13" width="4.875" customWidth="1"/>
    <col min="14" max="14" width="5.5" customWidth="1"/>
    <col min="15" max="15" width="6.875" customWidth="1"/>
    <col min="16" max="18" width="4" style="51" customWidth="1"/>
    <col min="19" max="19" width="5.125" style="51" customWidth="1"/>
    <col min="20" max="20" width="6.125" style="51" customWidth="1"/>
    <col min="21" max="21" width="6.75" style="51" customWidth="1"/>
    <col min="22" max="22" width="8" style="362" customWidth="1"/>
  </cols>
  <sheetData>
    <row r="1" spans="1:22" ht="27.75" customHeight="1">
      <c r="A1" s="495" t="s">
        <v>71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</row>
    <row r="2" spans="1:22" ht="28.5" thickBot="1">
      <c r="A2" s="301" t="s">
        <v>69</v>
      </c>
      <c r="B2" s="181"/>
      <c r="C2" s="8"/>
      <c r="D2" s="8"/>
      <c r="E2" s="8"/>
      <c r="I2" s="8"/>
      <c r="J2" s="8"/>
      <c r="K2" s="8"/>
      <c r="R2" s="8"/>
      <c r="S2" s="8"/>
      <c r="T2" s="8"/>
      <c r="U2" s="8"/>
      <c r="V2" s="361"/>
    </row>
    <row r="3" spans="1:22" ht="24.75" customHeight="1" thickBot="1">
      <c r="A3" s="496" t="s">
        <v>0</v>
      </c>
      <c r="B3" s="496" t="s">
        <v>38</v>
      </c>
      <c r="C3" s="499" t="s">
        <v>67</v>
      </c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1"/>
    </row>
    <row r="4" spans="1:22" ht="39" customHeight="1">
      <c r="A4" s="497"/>
      <c r="B4" s="497"/>
      <c r="C4" s="502" t="s">
        <v>37</v>
      </c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4" t="s">
        <v>27</v>
      </c>
      <c r="O4" s="505"/>
      <c r="P4" s="506" t="s">
        <v>41</v>
      </c>
      <c r="Q4" s="507"/>
      <c r="R4" s="507"/>
      <c r="S4" s="507"/>
      <c r="T4" s="508" t="s">
        <v>27</v>
      </c>
      <c r="U4" s="509"/>
      <c r="V4" s="512" t="s">
        <v>32</v>
      </c>
    </row>
    <row r="5" spans="1:22" ht="35.25" customHeight="1" thickBot="1">
      <c r="A5" s="498"/>
      <c r="B5" s="498"/>
      <c r="C5" s="358" t="s">
        <v>29</v>
      </c>
      <c r="D5" s="126" t="s">
        <v>33</v>
      </c>
      <c r="E5" s="126" t="s">
        <v>34</v>
      </c>
      <c r="F5" s="126" t="s">
        <v>28</v>
      </c>
      <c r="G5" s="126" t="s">
        <v>35</v>
      </c>
      <c r="H5" s="126" t="s">
        <v>36</v>
      </c>
      <c r="I5" s="126" t="s">
        <v>30</v>
      </c>
      <c r="J5" s="126" t="s">
        <v>45</v>
      </c>
      <c r="K5" s="126" t="s">
        <v>46</v>
      </c>
      <c r="L5" s="126" t="s">
        <v>47</v>
      </c>
      <c r="M5" s="258" t="s">
        <v>48</v>
      </c>
      <c r="N5" s="146" t="s">
        <v>39</v>
      </c>
      <c r="O5" s="325" t="s">
        <v>40</v>
      </c>
      <c r="P5" s="324">
        <v>1</v>
      </c>
      <c r="Q5" s="75">
        <v>2</v>
      </c>
      <c r="R5" s="75">
        <v>3</v>
      </c>
      <c r="S5" s="99" t="s">
        <v>31</v>
      </c>
      <c r="T5" s="162" t="s">
        <v>42</v>
      </c>
      <c r="U5" s="340" t="s">
        <v>43</v>
      </c>
      <c r="V5" s="513"/>
    </row>
    <row r="6" spans="1:22" ht="20.100000000000001" customHeight="1">
      <c r="A6" s="3" t="s">
        <v>1</v>
      </c>
      <c r="B6" s="179"/>
      <c r="C6" s="12"/>
      <c r="D6" s="38"/>
      <c r="E6" s="38"/>
      <c r="F6" s="38"/>
      <c r="G6" s="38"/>
      <c r="H6" s="38"/>
      <c r="I6" s="38"/>
      <c r="J6" s="38"/>
      <c r="K6" s="38"/>
      <c r="L6" s="38"/>
      <c r="M6" s="227"/>
      <c r="N6" s="147"/>
      <c r="O6" s="326"/>
      <c r="P6" s="209"/>
      <c r="Q6" s="113"/>
      <c r="R6" s="113"/>
      <c r="S6" s="100"/>
      <c r="T6" s="89"/>
      <c r="U6" s="341"/>
      <c r="V6" s="470"/>
    </row>
    <row r="7" spans="1:22" ht="20.100000000000001" customHeight="1">
      <c r="A7" s="29" t="s">
        <v>2</v>
      </c>
      <c r="B7" s="182">
        <v>4</v>
      </c>
      <c r="C7" s="182"/>
      <c r="D7" s="114"/>
      <c r="E7" s="114"/>
      <c r="F7" s="114"/>
      <c r="G7" s="114"/>
      <c r="H7" s="114"/>
      <c r="I7" s="114"/>
      <c r="J7" s="114"/>
      <c r="K7" s="114"/>
      <c r="L7" s="114"/>
      <c r="M7" s="101"/>
      <c r="N7" s="204"/>
      <c r="O7" s="327"/>
      <c r="P7" s="203"/>
      <c r="Q7" s="114"/>
      <c r="R7" s="114"/>
      <c r="S7" s="101"/>
      <c r="T7" s="90"/>
      <c r="U7" s="342"/>
      <c r="V7" s="470"/>
    </row>
    <row r="8" spans="1:22" ht="20.100000000000001" customHeight="1">
      <c r="A8" s="15" t="s">
        <v>3</v>
      </c>
      <c r="B8" s="177">
        <v>5</v>
      </c>
      <c r="C8" s="177"/>
      <c r="D8" s="115"/>
      <c r="E8" s="115"/>
      <c r="F8" s="115">
        <v>1</v>
      </c>
      <c r="G8" s="115"/>
      <c r="H8" s="115"/>
      <c r="I8" s="115"/>
      <c r="J8" s="115"/>
      <c r="K8" s="115"/>
      <c r="L8" s="115"/>
      <c r="M8" s="102"/>
      <c r="N8" s="206">
        <f>SUM(C8:M8)</f>
        <v>1</v>
      </c>
      <c r="O8" s="328">
        <f t="shared" ref="O8:O12" si="0">N8/B8*100</f>
        <v>20</v>
      </c>
      <c r="P8" s="205"/>
      <c r="Q8" s="115"/>
      <c r="R8" s="115"/>
      <c r="S8" s="102"/>
      <c r="T8" s="91"/>
      <c r="U8" s="343"/>
      <c r="V8" s="470">
        <f>(C8*3+D8*3.33+E8*3.66+F8*4+G8*4.33+H8*4.66+I8*5+J8*5.33+K8*5.66+L8*6+M8*6.33)/SUM(C8:M8)</f>
        <v>4</v>
      </c>
    </row>
    <row r="9" spans="1:22" ht="20.100000000000001" customHeight="1">
      <c r="A9" s="15" t="s">
        <v>4</v>
      </c>
      <c r="B9" s="177"/>
      <c r="C9" s="177"/>
      <c r="D9" s="115"/>
      <c r="E9" s="115"/>
      <c r="F9" s="115"/>
      <c r="G9" s="115"/>
      <c r="H9" s="115"/>
      <c r="I9" s="115"/>
      <c r="J9" s="115"/>
      <c r="K9" s="115"/>
      <c r="L9" s="115"/>
      <c r="M9" s="102"/>
      <c r="N9" s="206"/>
      <c r="O9" s="328"/>
      <c r="P9" s="205"/>
      <c r="Q9" s="115"/>
      <c r="R9" s="115"/>
      <c r="S9" s="102"/>
      <c r="T9" s="91"/>
      <c r="U9" s="343"/>
      <c r="V9" s="470"/>
    </row>
    <row r="10" spans="1:22" ht="20.100000000000001" customHeight="1">
      <c r="A10" s="15" t="s">
        <v>5</v>
      </c>
      <c r="B10" s="177">
        <v>3</v>
      </c>
      <c r="C10" s="177"/>
      <c r="D10" s="115"/>
      <c r="E10" s="115"/>
      <c r="F10" s="115">
        <v>1</v>
      </c>
      <c r="G10" s="115"/>
      <c r="H10" s="115"/>
      <c r="I10" s="115"/>
      <c r="J10" s="115"/>
      <c r="K10" s="115"/>
      <c r="L10" s="115"/>
      <c r="M10" s="102"/>
      <c r="N10" s="206">
        <f>SUM(E10:M10)</f>
        <v>1</v>
      </c>
      <c r="O10" s="328">
        <f t="shared" si="0"/>
        <v>33.333333333333329</v>
      </c>
      <c r="P10" s="205">
        <v>1</v>
      </c>
      <c r="Q10" s="115"/>
      <c r="R10" s="115"/>
      <c r="S10" s="102">
        <v>1</v>
      </c>
      <c r="T10" s="91">
        <f>SUM(P10:S10)</f>
        <v>2</v>
      </c>
      <c r="U10" s="328">
        <f>T10/B10*100</f>
        <v>66.666666666666657</v>
      </c>
      <c r="V10" s="470">
        <f t="shared" ref="V10:V49" si="1">(C10*3+D10*3.33+E10*3.66+F10*4+G10*4.33+H10*4.66+I10*5+J10*5.33+K10*5.66+L10*6+M10*6.33)/SUM(C10:M10)</f>
        <v>4</v>
      </c>
    </row>
    <row r="11" spans="1:22" ht="20.100000000000001" customHeight="1">
      <c r="A11" s="15" t="s">
        <v>6</v>
      </c>
      <c r="B11" s="177">
        <v>4</v>
      </c>
      <c r="C11" s="177"/>
      <c r="D11" s="115"/>
      <c r="E11" s="115"/>
      <c r="F11" s="115">
        <v>1</v>
      </c>
      <c r="G11" s="115"/>
      <c r="H11" s="115"/>
      <c r="I11" s="115"/>
      <c r="J11" s="115"/>
      <c r="K11" s="115"/>
      <c r="L11" s="115"/>
      <c r="M11" s="102"/>
      <c r="N11" s="206">
        <f>SUM(E11:M11)</f>
        <v>1</v>
      </c>
      <c r="O11" s="328">
        <f t="shared" si="0"/>
        <v>25</v>
      </c>
      <c r="P11" s="205"/>
      <c r="Q11" s="115"/>
      <c r="R11" s="115"/>
      <c r="S11" s="102"/>
      <c r="T11" s="91"/>
      <c r="U11" s="328"/>
      <c r="V11" s="470">
        <f t="shared" si="1"/>
        <v>4</v>
      </c>
    </row>
    <row r="12" spans="1:22" ht="20.100000000000001" customHeight="1">
      <c r="A12" s="15" t="s">
        <v>7</v>
      </c>
      <c r="B12" s="177">
        <v>3</v>
      </c>
      <c r="C12" s="177"/>
      <c r="D12" s="115"/>
      <c r="E12" s="115">
        <v>1</v>
      </c>
      <c r="F12" s="115"/>
      <c r="G12" s="115"/>
      <c r="H12" s="115"/>
      <c r="I12" s="115"/>
      <c r="J12" s="115"/>
      <c r="K12" s="115"/>
      <c r="L12" s="115"/>
      <c r="M12" s="102"/>
      <c r="N12" s="206">
        <f>SUM(E12:M12)</f>
        <v>1</v>
      </c>
      <c r="O12" s="328">
        <f t="shared" si="0"/>
        <v>33.333333333333329</v>
      </c>
      <c r="P12" s="205"/>
      <c r="Q12" s="115"/>
      <c r="R12" s="115"/>
      <c r="S12" s="102"/>
      <c r="T12" s="91"/>
      <c r="U12" s="328"/>
      <c r="V12" s="470">
        <f t="shared" si="1"/>
        <v>3.66</v>
      </c>
    </row>
    <row r="13" spans="1:22" ht="20.100000000000001" customHeight="1">
      <c r="A13" s="15" t="s">
        <v>8</v>
      </c>
      <c r="B13" s="177"/>
      <c r="C13" s="177"/>
      <c r="D13" s="115"/>
      <c r="E13" s="115"/>
      <c r="F13" s="115"/>
      <c r="G13" s="115"/>
      <c r="H13" s="115"/>
      <c r="I13" s="115"/>
      <c r="J13" s="115"/>
      <c r="K13" s="115"/>
      <c r="L13" s="115"/>
      <c r="M13" s="102"/>
      <c r="N13" s="206"/>
      <c r="O13" s="329"/>
      <c r="P13" s="205"/>
      <c r="Q13" s="115"/>
      <c r="R13" s="115"/>
      <c r="S13" s="102"/>
      <c r="T13" s="91"/>
      <c r="U13" s="328"/>
      <c r="V13" s="470"/>
    </row>
    <row r="14" spans="1:22" ht="20.100000000000001" customHeight="1">
      <c r="A14" s="15" t="s">
        <v>9</v>
      </c>
      <c r="B14" s="177">
        <v>1</v>
      </c>
      <c r="C14" s="177"/>
      <c r="D14" s="115"/>
      <c r="E14" s="115"/>
      <c r="F14" s="115"/>
      <c r="G14" s="115"/>
      <c r="H14" s="115"/>
      <c r="I14" s="115"/>
      <c r="J14" s="115"/>
      <c r="K14" s="115"/>
      <c r="L14" s="115"/>
      <c r="M14" s="102"/>
      <c r="N14" s="206"/>
      <c r="O14" s="329"/>
      <c r="P14" s="205"/>
      <c r="Q14" s="115"/>
      <c r="R14" s="115"/>
      <c r="S14" s="102"/>
      <c r="T14" s="91"/>
      <c r="U14" s="328"/>
      <c r="V14" s="470"/>
    </row>
    <row r="15" spans="1:22" ht="20.100000000000001" customHeight="1">
      <c r="A15" s="15" t="s">
        <v>10</v>
      </c>
      <c r="B15" s="177">
        <v>8</v>
      </c>
      <c r="C15" s="177"/>
      <c r="D15" s="115"/>
      <c r="E15" s="115"/>
      <c r="F15" s="115"/>
      <c r="G15" s="115"/>
      <c r="H15" s="115"/>
      <c r="I15" s="115"/>
      <c r="J15" s="115"/>
      <c r="K15" s="115"/>
      <c r="L15" s="115"/>
      <c r="M15" s="102"/>
      <c r="N15" s="206"/>
      <c r="O15" s="329"/>
      <c r="P15" s="205">
        <v>1</v>
      </c>
      <c r="Q15" s="115">
        <v>1</v>
      </c>
      <c r="R15" s="115"/>
      <c r="S15" s="102">
        <v>1</v>
      </c>
      <c r="T15" s="91">
        <f>SUM(P15:S15)</f>
        <v>3</v>
      </c>
      <c r="U15" s="328">
        <f t="shared" ref="U15:U17" si="2">T15/B15*100</f>
        <v>37.5</v>
      </c>
      <c r="V15" s="470"/>
    </row>
    <row r="16" spans="1:22" ht="20.100000000000001" customHeight="1">
      <c r="A16" s="16" t="s">
        <v>11</v>
      </c>
      <c r="B16" s="178">
        <v>2</v>
      </c>
      <c r="C16" s="178"/>
      <c r="D16" s="116"/>
      <c r="E16" s="116"/>
      <c r="F16" s="116"/>
      <c r="G16" s="116"/>
      <c r="H16" s="116"/>
      <c r="I16" s="116"/>
      <c r="J16" s="116"/>
      <c r="K16" s="116"/>
      <c r="L16" s="116"/>
      <c r="M16" s="103"/>
      <c r="N16" s="208"/>
      <c r="O16" s="330"/>
      <c r="P16" s="207"/>
      <c r="Q16" s="116"/>
      <c r="R16" s="116"/>
      <c r="S16" s="103">
        <v>2</v>
      </c>
      <c r="T16" s="92">
        <f>SUM(S16)</f>
        <v>2</v>
      </c>
      <c r="U16" s="344">
        <f t="shared" si="2"/>
        <v>100</v>
      </c>
      <c r="V16" s="488"/>
    </row>
    <row r="17" spans="1:22" ht="20.100000000000001" customHeight="1" thickBot="1">
      <c r="A17" s="2" t="s">
        <v>12</v>
      </c>
      <c r="B17" s="11">
        <f>SUM(B7:B16)</f>
        <v>30</v>
      </c>
      <c r="C17" s="11">
        <f t="shared" ref="C17:N17" si="3">SUM(C7:C16)</f>
        <v>0</v>
      </c>
      <c r="D17" s="79">
        <f t="shared" si="3"/>
        <v>0</v>
      </c>
      <c r="E17" s="79">
        <f t="shared" si="3"/>
        <v>1</v>
      </c>
      <c r="F17" s="79">
        <f t="shared" si="3"/>
        <v>3</v>
      </c>
      <c r="G17" s="79">
        <f t="shared" si="3"/>
        <v>0</v>
      </c>
      <c r="H17" s="79">
        <f t="shared" si="3"/>
        <v>0</v>
      </c>
      <c r="I17" s="79">
        <f t="shared" si="3"/>
        <v>0</v>
      </c>
      <c r="J17" s="79">
        <f t="shared" si="3"/>
        <v>0</v>
      </c>
      <c r="K17" s="79">
        <f t="shared" si="3"/>
        <v>0</v>
      </c>
      <c r="L17" s="79">
        <f t="shared" si="3"/>
        <v>0</v>
      </c>
      <c r="M17" s="72">
        <f t="shared" si="3"/>
        <v>0</v>
      </c>
      <c r="N17" s="150">
        <f t="shared" si="3"/>
        <v>4</v>
      </c>
      <c r="O17" s="331">
        <f>N17/B17*100</f>
        <v>13.333333333333334</v>
      </c>
      <c r="P17" s="42">
        <f>SUM(P10:P16)</f>
        <v>2</v>
      </c>
      <c r="Q17" s="79">
        <f t="shared" ref="Q17:T17" si="4">SUM(Q10:Q16)</f>
        <v>1</v>
      </c>
      <c r="R17" s="79"/>
      <c r="S17" s="72">
        <f t="shared" si="4"/>
        <v>4</v>
      </c>
      <c r="T17" s="6">
        <f t="shared" si="4"/>
        <v>7</v>
      </c>
      <c r="U17" s="345">
        <f t="shared" si="2"/>
        <v>23.333333333333332</v>
      </c>
      <c r="V17" s="472">
        <f t="shared" si="1"/>
        <v>3.915</v>
      </c>
    </row>
    <row r="18" spans="1:22" ht="20.100000000000001" customHeight="1">
      <c r="A18" s="3" t="s">
        <v>13</v>
      </c>
      <c r="B18" s="179"/>
      <c r="C18" s="179"/>
      <c r="D18" s="113"/>
      <c r="E18" s="113"/>
      <c r="F18" s="113"/>
      <c r="G18" s="113"/>
      <c r="H18" s="113"/>
      <c r="I18" s="113"/>
      <c r="J18" s="113"/>
      <c r="K18" s="113"/>
      <c r="L18" s="113"/>
      <c r="M18" s="100"/>
      <c r="N18" s="210"/>
      <c r="O18" s="332"/>
      <c r="P18" s="209"/>
      <c r="Q18" s="113"/>
      <c r="R18" s="113"/>
      <c r="S18" s="100"/>
      <c r="T18" s="89"/>
      <c r="U18" s="346"/>
      <c r="V18" s="489"/>
    </row>
    <row r="19" spans="1:22" ht="20.100000000000001" customHeight="1">
      <c r="A19" s="17" t="s">
        <v>14</v>
      </c>
      <c r="B19" s="180">
        <v>8</v>
      </c>
      <c r="C19" s="180"/>
      <c r="D19" s="117"/>
      <c r="E19" s="117"/>
      <c r="F19" s="117">
        <v>1</v>
      </c>
      <c r="G19" s="117"/>
      <c r="H19" s="117">
        <v>2</v>
      </c>
      <c r="I19" s="117"/>
      <c r="J19" s="117"/>
      <c r="K19" s="117"/>
      <c r="L19" s="117"/>
      <c r="M19" s="104"/>
      <c r="N19" s="212">
        <f>SUM(C19:M19)</f>
        <v>3</v>
      </c>
      <c r="O19" s="333">
        <f t="shared" ref="O19:O21" si="5">N19/B19*100</f>
        <v>37.5</v>
      </c>
      <c r="P19" s="211"/>
      <c r="Q19" s="117"/>
      <c r="R19" s="117"/>
      <c r="S19" s="104"/>
      <c r="T19" s="93"/>
      <c r="U19" s="347"/>
      <c r="V19" s="470">
        <f t="shared" si="1"/>
        <v>4.4400000000000004</v>
      </c>
    </row>
    <row r="20" spans="1:22" ht="20.100000000000001" customHeight="1">
      <c r="A20" s="10" t="s">
        <v>15</v>
      </c>
      <c r="B20" s="183"/>
      <c r="C20" s="183"/>
      <c r="D20" s="118"/>
      <c r="E20" s="118"/>
      <c r="F20" s="118"/>
      <c r="G20" s="118"/>
      <c r="H20" s="118"/>
      <c r="I20" s="118"/>
      <c r="J20" s="118"/>
      <c r="K20" s="118"/>
      <c r="L20" s="118"/>
      <c r="M20" s="105"/>
      <c r="N20" s="196"/>
      <c r="O20" s="328"/>
      <c r="P20" s="195"/>
      <c r="Q20" s="118"/>
      <c r="R20" s="118"/>
      <c r="S20" s="105"/>
      <c r="T20" s="94"/>
      <c r="U20" s="348"/>
      <c r="V20" s="470"/>
    </row>
    <row r="21" spans="1:22" ht="20.100000000000001" customHeight="1">
      <c r="A21" s="18" t="s">
        <v>16</v>
      </c>
      <c r="B21" s="184">
        <v>7</v>
      </c>
      <c r="C21" s="184">
        <v>1</v>
      </c>
      <c r="D21" s="40"/>
      <c r="E21" s="40">
        <v>3</v>
      </c>
      <c r="F21" s="40">
        <v>1</v>
      </c>
      <c r="G21" s="40"/>
      <c r="H21" s="40"/>
      <c r="I21" s="40"/>
      <c r="J21" s="40"/>
      <c r="K21" s="40"/>
      <c r="L21" s="40"/>
      <c r="M21" s="106"/>
      <c r="N21" s="198">
        <f>SUM(C21:M21)</f>
        <v>5</v>
      </c>
      <c r="O21" s="328">
        <f t="shared" si="5"/>
        <v>71.428571428571431</v>
      </c>
      <c r="P21" s="197"/>
      <c r="Q21" s="40"/>
      <c r="R21" s="40"/>
      <c r="S21" s="106"/>
      <c r="T21" s="30"/>
      <c r="U21" s="349"/>
      <c r="V21" s="470">
        <f t="shared" si="1"/>
        <v>3.5960000000000001</v>
      </c>
    </row>
    <row r="22" spans="1:22" ht="20.100000000000001" customHeight="1">
      <c r="A22" s="19" t="s">
        <v>17</v>
      </c>
      <c r="B22" s="185"/>
      <c r="C22" s="185"/>
      <c r="D22" s="119"/>
      <c r="E22" s="119"/>
      <c r="F22" s="119"/>
      <c r="G22" s="119"/>
      <c r="H22" s="119"/>
      <c r="I22" s="119"/>
      <c r="J22" s="119"/>
      <c r="K22" s="119"/>
      <c r="L22" s="119"/>
      <c r="M22" s="107"/>
      <c r="N22" s="200"/>
      <c r="O22" s="334"/>
      <c r="P22" s="199"/>
      <c r="Q22" s="119"/>
      <c r="R22" s="119"/>
      <c r="S22" s="107"/>
      <c r="T22" s="95"/>
      <c r="U22" s="350"/>
      <c r="V22" s="488"/>
    </row>
    <row r="23" spans="1:22" ht="20.100000000000001" customHeight="1" thickBot="1">
      <c r="A23" s="2" t="s">
        <v>18</v>
      </c>
      <c r="B23" s="11">
        <f>SUM(B19:B22)</f>
        <v>15</v>
      </c>
      <c r="C23" s="11">
        <f t="shared" ref="C23:N23" si="6">SUM(C19:C22)</f>
        <v>1</v>
      </c>
      <c r="D23" s="79">
        <f t="shared" si="6"/>
        <v>0</v>
      </c>
      <c r="E23" s="79">
        <f t="shared" si="6"/>
        <v>3</v>
      </c>
      <c r="F23" s="79">
        <f t="shared" si="6"/>
        <v>2</v>
      </c>
      <c r="G23" s="79">
        <f t="shared" si="6"/>
        <v>0</v>
      </c>
      <c r="H23" s="79">
        <f t="shared" si="6"/>
        <v>2</v>
      </c>
      <c r="I23" s="79">
        <f t="shared" si="6"/>
        <v>0</v>
      </c>
      <c r="J23" s="79">
        <f t="shared" si="6"/>
        <v>0</v>
      </c>
      <c r="K23" s="79">
        <f t="shared" si="6"/>
        <v>0</v>
      </c>
      <c r="L23" s="79">
        <f t="shared" si="6"/>
        <v>0</v>
      </c>
      <c r="M23" s="72">
        <f t="shared" si="6"/>
        <v>0</v>
      </c>
      <c r="N23" s="150">
        <f t="shared" si="6"/>
        <v>8</v>
      </c>
      <c r="O23" s="331">
        <f>N23/B23*100</f>
        <v>53.333333333333336</v>
      </c>
      <c r="P23" s="42"/>
      <c r="Q23" s="79"/>
      <c r="R23" s="79"/>
      <c r="S23" s="72"/>
      <c r="T23" s="6"/>
      <c r="U23" s="345"/>
      <c r="V23" s="472">
        <f t="shared" si="1"/>
        <v>3.9125000000000001</v>
      </c>
    </row>
    <row r="24" spans="1:22" ht="20.100000000000001" customHeight="1">
      <c r="A24" s="1" t="s">
        <v>19</v>
      </c>
      <c r="B24" s="186"/>
      <c r="C24" s="186"/>
      <c r="D24" s="120"/>
      <c r="E24" s="120"/>
      <c r="F24" s="120"/>
      <c r="G24" s="120"/>
      <c r="H24" s="120"/>
      <c r="I24" s="120"/>
      <c r="J24" s="120"/>
      <c r="K24" s="120"/>
      <c r="L24" s="120"/>
      <c r="M24" s="108"/>
      <c r="N24" s="214"/>
      <c r="O24" s="335"/>
      <c r="P24" s="213"/>
      <c r="Q24" s="120"/>
      <c r="R24" s="120"/>
      <c r="S24" s="108"/>
      <c r="T24" s="4"/>
      <c r="U24" s="351"/>
      <c r="V24" s="489"/>
    </row>
    <row r="25" spans="1:22" ht="20.100000000000001" customHeight="1">
      <c r="A25" s="20" t="s">
        <v>20</v>
      </c>
      <c r="B25" s="187"/>
      <c r="C25" s="187"/>
      <c r="D25" s="41"/>
      <c r="E25" s="41"/>
      <c r="F25" s="41"/>
      <c r="G25" s="41"/>
      <c r="H25" s="41"/>
      <c r="I25" s="41"/>
      <c r="J25" s="41"/>
      <c r="K25" s="41"/>
      <c r="L25" s="41"/>
      <c r="M25" s="109"/>
      <c r="N25" s="194"/>
      <c r="O25" s="336"/>
      <c r="P25" s="193"/>
      <c r="Q25" s="41"/>
      <c r="R25" s="41"/>
      <c r="S25" s="109"/>
      <c r="T25" s="32"/>
      <c r="U25" s="352"/>
      <c r="V25" s="470"/>
    </row>
    <row r="26" spans="1:22" ht="20.100000000000001" customHeight="1">
      <c r="A26" s="10" t="s">
        <v>21</v>
      </c>
      <c r="B26" s="183">
        <v>5</v>
      </c>
      <c r="C26" s="183"/>
      <c r="D26" s="118"/>
      <c r="E26" s="118"/>
      <c r="F26" s="118"/>
      <c r="G26" s="118"/>
      <c r="H26" s="118"/>
      <c r="I26" s="118"/>
      <c r="J26" s="118"/>
      <c r="K26" s="118"/>
      <c r="L26" s="118"/>
      <c r="M26" s="105"/>
      <c r="N26" s="196"/>
      <c r="O26" s="337"/>
      <c r="P26" s="195"/>
      <c r="Q26" s="118"/>
      <c r="R26" s="118">
        <v>1</v>
      </c>
      <c r="S26" s="105"/>
      <c r="T26" s="94">
        <f>SUM(R26:S26)</f>
        <v>1</v>
      </c>
      <c r="U26" s="348">
        <f t="shared" ref="U26:U29" si="7">T26/B26*100</f>
        <v>20</v>
      </c>
      <c r="V26" s="470"/>
    </row>
    <row r="27" spans="1:22" ht="20.100000000000001" customHeight="1">
      <c r="A27" s="18" t="s">
        <v>22</v>
      </c>
      <c r="B27" s="184">
        <v>3</v>
      </c>
      <c r="C27" s="184"/>
      <c r="D27" s="40"/>
      <c r="E27" s="40"/>
      <c r="F27" s="40"/>
      <c r="G27" s="40"/>
      <c r="H27" s="40"/>
      <c r="I27" s="40"/>
      <c r="J27" s="40"/>
      <c r="K27" s="40"/>
      <c r="L27" s="40"/>
      <c r="M27" s="106"/>
      <c r="N27" s="198"/>
      <c r="O27" s="338"/>
      <c r="P27" s="197"/>
      <c r="Q27" s="40"/>
      <c r="R27" s="40"/>
      <c r="S27" s="106"/>
      <c r="T27" s="30"/>
      <c r="U27" s="349"/>
      <c r="V27" s="470"/>
    </row>
    <row r="28" spans="1:22" ht="20.100000000000001" customHeight="1">
      <c r="A28" s="19" t="s">
        <v>23</v>
      </c>
      <c r="B28" s="185">
        <v>13</v>
      </c>
      <c r="C28" s="185"/>
      <c r="D28" s="119"/>
      <c r="E28" s="119">
        <v>1</v>
      </c>
      <c r="F28" s="119"/>
      <c r="G28" s="119">
        <v>1</v>
      </c>
      <c r="H28" s="119"/>
      <c r="I28" s="119"/>
      <c r="J28" s="119"/>
      <c r="K28" s="119"/>
      <c r="L28" s="119"/>
      <c r="M28" s="107"/>
      <c r="N28" s="200">
        <f>SUM(C28:M28)</f>
        <v>2</v>
      </c>
      <c r="O28" s="328">
        <f t="shared" ref="O28" si="8">N28/B28*100</f>
        <v>15.384615384615385</v>
      </c>
      <c r="P28" s="199">
        <v>3</v>
      </c>
      <c r="Q28" s="119"/>
      <c r="R28" s="119"/>
      <c r="S28" s="107"/>
      <c r="T28" s="95">
        <f>SUM(P28:S28)</f>
        <v>3</v>
      </c>
      <c r="U28" s="350">
        <f t="shared" si="7"/>
        <v>23.076923076923077</v>
      </c>
      <c r="V28" s="488">
        <f t="shared" si="1"/>
        <v>3.9950000000000001</v>
      </c>
    </row>
    <row r="29" spans="1:22" ht="20.100000000000001" customHeight="1" thickBot="1">
      <c r="A29" s="5" t="s">
        <v>24</v>
      </c>
      <c r="B29" s="13">
        <f>SUM(B26:B28)</f>
        <v>21</v>
      </c>
      <c r="C29" s="13">
        <f>SUM(C25:C28)</f>
        <v>0</v>
      </c>
      <c r="D29" s="260">
        <f t="shared" ref="D29:N29" si="9">SUM(D25:D28)</f>
        <v>0</v>
      </c>
      <c r="E29" s="260">
        <f t="shared" si="9"/>
        <v>1</v>
      </c>
      <c r="F29" s="260">
        <f t="shared" si="9"/>
        <v>0</v>
      </c>
      <c r="G29" s="260">
        <f t="shared" si="9"/>
        <v>1</v>
      </c>
      <c r="H29" s="260">
        <f t="shared" si="9"/>
        <v>0</v>
      </c>
      <c r="I29" s="260">
        <f t="shared" si="9"/>
        <v>0</v>
      </c>
      <c r="J29" s="260">
        <f t="shared" si="9"/>
        <v>0</v>
      </c>
      <c r="K29" s="260">
        <f t="shared" si="9"/>
        <v>0</v>
      </c>
      <c r="L29" s="260">
        <f t="shared" si="9"/>
        <v>0</v>
      </c>
      <c r="M29" s="43">
        <f t="shared" si="9"/>
        <v>0</v>
      </c>
      <c r="N29" s="157">
        <f t="shared" si="9"/>
        <v>2</v>
      </c>
      <c r="O29" s="331">
        <f>N29/B29*100</f>
        <v>9.5238095238095237</v>
      </c>
      <c r="P29" s="43">
        <f>SUM(P28)</f>
        <v>3</v>
      </c>
      <c r="Q29" s="84"/>
      <c r="R29" s="84">
        <f>SUM(R26:R28)</f>
        <v>1</v>
      </c>
      <c r="S29" s="73"/>
      <c r="T29" s="14">
        <f>SUM(P29:R29)</f>
        <v>4</v>
      </c>
      <c r="U29" s="353">
        <f t="shared" si="7"/>
        <v>19.047619047619047</v>
      </c>
      <c r="V29" s="472">
        <f t="shared" si="1"/>
        <v>3.9950000000000001</v>
      </c>
    </row>
    <row r="30" spans="1:22" ht="20.100000000000001" customHeight="1">
      <c r="A30" s="1" t="s">
        <v>25</v>
      </c>
      <c r="B30" s="186"/>
      <c r="C30" s="186"/>
      <c r="D30" s="120"/>
      <c r="E30" s="120"/>
      <c r="F30" s="120"/>
      <c r="G30" s="120"/>
      <c r="H30" s="120"/>
      <c r="I30" s="120"/>
      <c r="J30" s="120"/>
      <c r="K30" s="120"/>
      <c r="L30" s="120"/>
      <c r="M30" s="108"/>
      <c r="N30" s="214"/>
      <c r="O30" s="335"/>
      <c r="P30" s="213"/>
      <c r="Q30" s="120"/>
      <c r="R30" s="120"/>
      <c r="S30" s="108"/>
      <c r="T30" s="4"/>
      <c r="U30" s="351"/>
      <c r="V30" s="489"/>
    </row>
    <row r="31" spans="1:22" ht="20.100000000000001" customHeight="1">
      <c r="A31" s="24" t="s">
        <v>49</v>
      </c>
      <c r="B31" s="188"/>
      <c r="C31" s="215"/>
      <c r="D31" s="121"/>
      <c r="E31" s="121"/>
      <c r="F31" s="121"/>
      <c r="G31" s="121"/>
      <c r="H31" s="121"/>
      <c r="I31" s="121"/>
      <c r="J31" s="121"/>
      <c r="K31" s="121"/>
      <c r="L31" s="121"/>
      <c r="M31" s="110"/>
      <c r="N31" s="217"/>
      <c r="O31" s="339"/>
      <c r="P31" s="216"/>
      <c r="Q31" s="121"/>
      <c r="R31" s="121"/>
      <c r="S31" s="110"/>
      <c r="T31" s="96"/>
      <c r="U31" s="354"/>
      <c r="V31" s="470"/>
    </row>
    <row r="32" spans="1:22" ht="20.100000000000001" customHeight="1">
      <c r="A32" s="26" t="s">
        <v>50</v>
      </c>
      <c r="B32" s="189">
        <v>4</v>
      </c>
      <c r="C32" s="218"/>
      <c r="D32" s="122"/>
      <c r="E32" s="122"/>
      <c r="F32" s="122"/>
      <c r="G32" s="122">
        <v>1</v>
      </c>
      <c r="H32" s="122"/>
      <c r="I32" s="122"/>
      <c r="J32" s="122"/>
      <c r="K32" s="122"/>
      <c r="L32" s="122"/>
      <c r="M32" s="111"/>
      <c r="N32" s="220">
        <f>SUM(C32:M32)</f>
        <v>1</v>
      </c>
      <c r="O32" s="328">
        <f t="shared" ref="O32:O46" si="10">N32/B32*100</f>
        <v>25</v>
      </c>
      <c r="P32" s="219"/>
      <c r="Q32" s="122"/>
      <c r="R32" s="122"/>
      <c r="S32" s="111"/>
      <c r="T32" s="97"/>
      <c r="U32" s="355"/>
      <c r="V32" s="470">
        <f t="shared" si="1"/>
        <v>4.33</v>
      </c>
    </row>
    <row r="33" spans="1:22" ht="20.100000000000001" customHeight="1">
      <c r="A33" s="21" t="s">
        <v>51</v>
      </c>
      <c r="B33" s="190">
        <v>4</v>
      </c>
      <c r="C33" s="191"/>
      <c r="D33" s="123"/>
      <c r="E33" s="123"/>
      <c r="F33" s="123">
        <v>1</v>
      </c>
      <c r="G33" s="123"/>
      <c r="H33" s="123"/>
      <c r="I33" s="123"/>
      <c r="J33" s="123"/>
      <c r="K33" s="123"/>
      <c r="L33" s="123"/>
      <c r="M33" s="112"/>
      <c r="N33" s="220">
        <f>SUM(C33:M33)</f>
        <v>1</v>
      </c>
      <c r="O33" s="328">
        <f t="shared" si="10"/>
        <v>25</v>
      </c>
      <c r="P33" s="221"/>
      <c r="Q33" s="123"/>
      <c r="R33" s="123"/>
      <c r="S33" s="112"/>
      <c r="T33" s="98"/>
      <c r="U33" s="356"/>
      <c r="V33" s="470">
        <f t="shared" si="1"/>
        <v>4</v>
      </c>
    </row>
    <row r="34" spans="1:22" ht="20.100000000000001" customHeight="1">
      <c r="A34" s="21" t="s">
        <v>52</v>
      </c>
      <c r="B34" s="189"/>
      <c r="C34" s="218"/>
      <c r="D34" s="122"/>
      <c r="E34" s="122"/>
      <c r="F34" s="122"/>
      <c r="G34" s="122"/>
      <c r="H34" s="122"/>
      <c r="I34" s="122"/>
      <c r="J34" s="122"/>
      <c r="K34" s="122"/>
      <c r="L34" s="122"/>
      <c r="M34" s="111"/>
      <c r="N34" s="220"/>
      <c r="O34" s="328"/>
      <c r="P34" s="219"/>
      <c r="Q34" s="122"/>
      <c r="R34" s="122"/>
      <c r="S34" s="111"/>
      <c r="T34" s="97"/>
      <c r="U34" s="355"/>
      <c r="V34" s="470"/>
    </row>
    <row r="35" spans="1:22" ht="20.100000000000001" customHeight="1">
      <c r="A35" s="25" t="s">
        <v>53</v>
      </c>
      <c r="B35" s="190">
        <v>3</v>
      </c>
      <c r="C35" s="191"/>
      <c r="D35" s="123"/>
      <c r="E35" s="123"/>
      <c r="F35" s="123"/>
      <c r="G35" s="123"/>
      <c r="H35" s="123"/>
      <c r="I35" s="123"/>
      <c r="J35" s="123"/>
      <c r="K35" s="123"/>
      <c r="L35" s="123"/>
      <c r="M35" s="112"/>
      <c r="N35" s="220"/>
      <c r="O35" s="328">
        <f t="shared" si="10"/>
        <v>0</v>
      </c>
      <c r="P35" s="221"/>
      <c r="Q35" s="123"/>
      <c r="R35" s="123">
        <v>1</v>
      </c>
      <c r="S35" s="112">
        <v>1</v>
      </c>
      <c r="T35" s="98">
        <f>SUM(R35:S35)</f>
        <v>2</v>
      </c>
      <c r="U35" s="356">
        <f t="shared" ref="U35:U49" si="11">T35/B35*100</f>
        <v>66.666666666666657</v>
      </c>
      <c r="V35" s="470"/>
    </row>
    <row r="36" spans="1:22" ht="20.100000000000001" customHeight="1">
      <c r="A36" s="25" t="s">
        <v>54</v>
      </c>
      <c r="B36" s="189">
        <v>3</v>
      </c>
      <c r="C36" s="218"/>
      <c r="D36" s="122"/>
      <c r="E36" s="122"/>
      <c r="F36" s="122"/>
      <c r="G36" s="122"/>
      <c r="H36" s="122"/>
      <c r="I36" s="122"/>
      <c r="J36" s="122"/>
      <c r="K36" s="122"/>
      <c r="L36" s="122"/>
      <c r="M36" s="111"/>
      <c r="N36" s="220"/>
      <c r="O36" s="328">
        <f t="shared" si="10"/>
        <v>0</v>
      </c>
      <c r="P36" s="219">
        <v>1</v>
      </c>
      <c r="Q36" s="122">
        <v>1</v>
      </c>
      <c r="R36" s="122"/>
      <c r="S36" s="111"/>
      <c r="T36" s="97">
        <f>SUM(P36:S36)</f>
        <v>2</v>
      </c>
      <c r="U36" s="355">
        <f t="shared" si="11"/>
        <v>66.666666666666657</v>
      </c>
      <c r="V36" s="470"/>
    </row>
    <row r="37" spans="1:22" ht="20.100000000000001" customHeight="1">
      <c r="A37" s="21" t="s">
        <v>55</v>
      </c>
      <c r="B37" s="189">
        <v>3</v>
      </c>
      <c r="C37" s="218"/>
      <c r="D37" s="122"/>
      <c r="E37" s="122">
        <v>1</v>
      </c>
      <c r="F37" s="122"/>
      <c r="G37" s="122"/>
      <c r="H37" s="122"/>
      <c r="I37" s="122"/>
      <c r="J37" s="122"/>
      <c r="K37" s="122"/>
      <c r="L37" s="122"/>
      <c r="M37" s="111"/>
      <c r="N37" s="220">
        <f t="shared" ref="N37:N46" si="12">SUM(C37:M37)</f>
        <v>1</v>
      </c>
      <c r="O37" s="328">
        <f t="shared" si="10"/>
        <v>33.333333333333329</v>
      </c>
      <c r="P37" s="219">
        <v>1</v>
      </c>
      <c r="Q37" s="122">
        <v>1</v>
      </c>
      <c r="R37" s="122"/>
      <c r="S37" s="111"/>
      <c r="T37" s="97">
        <f t="shared" ref="T37:T48" si="13">SUM(P37:S37)</f>
        <v>2</v>
      </c>
      <c r="U37" s="355">
        <f t="shared" si="11"/>
        <v>66.666666666666657</v>
      </c>
      <c r="V37" s="470">
        <f t="shared" si="1"/>
        <v>3.66</v>
      </c>
    </row>
    <row r="38" spans="1:22" ht="20.100000000000001" customHeight="1">
      <c r="A38" s="23" t="s">
        <v>56</v>
      </c>
      <c r="B38" s="189">
        <v>7</v>
      </c>
      <c r="C38" s="218"/>
      <c r="D38" s="122"/>
      <c r="E38" s="122">
        <v>2</v>
      </c>
      <c r="F38" s="122"/>
      <c r="G38" s="122"/>
      <c r="H38" s="122"/>
      <c r="I38" s="122"/>
      <c r="J38" s="122"/>
      <c r="K38" s="122"/>
      <c r="L38" s="122"/>
      <c r="M38" s="111"/>
      <c r="N38" s="220">
        <f t="shared" si="12"/>
        <v>2</v>
      </c>
      <c r="O38" s="328">
        <f t="shared" si="10"/>
        <v>28.571428571428569</v>
      </c>
      <c r="P38" s="219"/>
      <c r="Q38" s="122"/>
      <c r="R38" s="122">
        <v>1</v>
      </c>
      <c r="S38" s="111"/>
      <c r="T38" s="97">
        <f t="shared" si="13"/>
        <v>1</v>
      </c>
      <c r="U38" s="355">
        <f t="shared" si="11"/>
        <v>14.285714285714285</v>
      </c>
      <c r="V38" s="470">
        <f t="shared" si="1"/>
        <v>3.66</v>
      </c>
    </row>
    <row r="39" spans="1:22" ht="20.100000000000001" customHeight="1">
      <c r="A39" s="23" t="s">
        <v>57</v>
      </c>
      <c r="B39" s="189"/>
      <c r="C39" s="218"/>
      <c r="D39" s="122"/>
      <c r="E39" s="122"/>
      <c r="F39" s="122"/>
      <c r="G39" s="122"/>
      <c r="H39" s="122"/>
      <c r="I39" s="122"/>
      <c r="J39" s="122"/>
      <c r="K39" s="122"/>
      <c r="L39" s="122"/>
      <c r="M39" s="111"/>
      <c r="N39" s="220"/>
      <c r="O39" s="328"/>
      <c r="P39" s="219">
        <v>1</v>
      </c>
      <c r="Q39" s="122"/>
      <c r="R39" s="122"/>
      <c r="S39" s="111"/>
      <c r="T39" s="97">
        <f t="shared" si="13"/>
        <v>1</v>
      </c>
      <c r="U39" s="355"/>
      <c r="V39" s="470"/>
    </row>
    <row r="40" spans="1:22" ht="20.100000000000001" customHeight="1">
      <c r="A40" s="23" t="s">
        <v>58</v>
      </c>
      <c r="B40" s="189">
        <v>7</v>
      </c>
      <c r="C40" s="218"/>
      <c r="D40" s="122"/>
      <c r="E40" s="122"/>
      <c r="F40" s="122">
        <v>1</v>
      </c>
      <c r="G40" s="122"/>
      <c r="H40" s="122"/>
      <c r="I40" s="122"/>
      <c r="J40" s="122"/>
      <c r="K40" s="122"/>
      <c r="L40" s="122"/>
      <c r="M40" s="111"/>
      <c r="N40" s="220">
        <f t="shared" si="12"/>
        <v>1</v>
      </c>
      <c r="O40" s="328">
        <f t="shared" si="10"/>
        <v>14.285714285714285</v>
      </c>
      <c r="P40" s="219"/>
      <c r="Q40" s="122"/>
      <c r="R40" s="122"/>
      <c r="S40" s="111"/>
      <c r="T40" s="97"/>
      <c r="U40" s="355"/>
      <c r="V40" s="470">
        <f t="shared" si="1"/>
        <v>4</v>
      </c>
    </row>
    <row r="41" spans="1:22" ht="20.100000000000001" customHeight="1">
      <c r="A41" s="23" t="s">
        <v>59</v>
      </c>
      <c r="B41" s="189">
        <v>3</v>
      </c>
      <c r="C41" s="218"/>
      <c r="D41" s="122"/>
      <c r="E41" s="122"/>
      <c r="F41" s="122"/>
      <c r="G41" s="122"/>
      <c r="H41" s="122"/>
      <c r="I41" s="122"/>
      <c r="J41" s="122"/>
      <c r="K41" s="122"/>
      <c r="L41" s="122"/>
      <c r="M41" s="111"/>
      <c r="N41" s="220"/>
      <c r="O41" s="328">
        <f t="shared" si="10"/>
        <v>0</v>
      </c>
      <c r="P41" s="219"/>
      <c r="Q41" s="122"/>
      <c r="R41" s="122"/>
      <c r="S41" s="111">
        <v>1</v>
      </c>
      <c r="T41" s="97">
        <f t="shared" si="13"/>
        <v>1</v>
      </c>
      <c r="U41" s="355">
        <f t="shared" si="11"/>
        <v>33.333333333333329</v>
      </c>
      <c r="V41" s="470"/>
    </row>
    <row r="42" spans="1:22" ht="20.100000000000001" customHeight="1">
      <c r="A42" s="23" t="s">
        <v>60</v>
      </c>
      <c r="B42" s="189"/>
      <c r="C42" s="218"/>
      <c r="D42" s="122"/>
      <c r="E42" s="122"/>
      <c r="F42" s="122"/>
      <c r="G42" s="122"/>
      <c r="H42" s="122"/>
      <c r="I42" s="122"/>
      <c r="J42" s="122"/>
      <c r="K42" s="122"/>
      <c r="L42" s="122"/>
      <c r="M42" s="111"/>
      <c r="N42" s="220"/>
      <c r="O42" s="328"/>
      <c r="P42" s="219"/>
      <c r="Q42" s="122"/>
      <c r="R42" s="122"/>
      <c r="S42" s="111"/>
      <c r="T42" s="97"/>
      <c r="U42" s="355"/>
      <c r="V42" s="470"/>
    </row>
    <row r="43" spans="1:22" ht="20.100000000000001" customHeight="1">
      <c r="A43" s="23" t="s">
        <v>61</v>
      </c>
      <c r="B43" s="189">
        <v>2</v>
      </c>
      <c r="C43" s="218"/>
      <c r="D43" s="122"/>
      <c r="E43" s="122"/>
      <c r="F43" s="122"/>
      <c r="G43" s="122"/>
      <c r="H43" s="122"/>
      <c r="I43" s="122"/>
      <c r="J43" s="122"/>
      <c r="K43" s="122"/>
      <c r="L43" s="122"/>
      <c r="M43" s="111"/>
      <c r="N43" s="220"/>
      <c r="O43" s="328">
        <f t="shared" si="10"/>
        <v>0</v>
      </c>
      <c r="P43" s="219">
        <v>1</v>
      </c>
      <c r="Q43" s="122"/>
      <c r="R43" s="122"/>
      <c r="S43" s="111">
        <v>1</v>
      </c>
      <c r="T43" s="97">
        <f t="shared" si="13"/>
        <v>2</v>
      </c>
      <c r="U43" s="355">
        <f t="shared" si="11"/>
        <v>100</v>
      </c>
      <c r="V43" s="470"/>
    </row>
    <row r="44" spans="1:22" ht="20.100000000000001" customHeight="1">
      <c r="A44" s="23" t="s">
        <v>62</v>
      </c>
      <c r="B44" s="189">
        <v>2</v>
      </c>
      <c r="C44" s="218"/>
      <c r="D44" s="122"/>
      <c r="E44" s="122"/>
      <c r="F44" s="122"/>
      <c r="G44" s="122"/>
      <c r="H44" s="122"/>
      <c r="I44" s="122"/>
      <c r="J44" s="122"/>
      <c r="K44" s="122"/>
      <c r="L44" s="122"/>
      <c r="M44" s="111"/>
      <c r="N44" s="220"/>
      <c r="O44" s="328">
        <f t="shared" si="10"/>
        <v>0</v>
      </c>
      <c r="P44" s="219"/>
      <c r="Q44" s="122"/>
      <c r="R44" s="122"/>
      <c r="S44" s="111">
        <v>1</v>
      </c>
      <c r="T44" s="97">
        <f t="shared" si="13"/>
        <v>1</v>
      </c>
      <c r="U44" s="355">
        <f t="shared" si="11"/>
        <v>50</v>
      </c>
      <c r="V44" s="470"/>
    </row>
    <row r="45" spans="1:22" ht="20.100000000000001" customHeight="1">
      <c r="A45" s="23" t="s">
        <v>63</v>
      </c>
      <c r="B45" s="189"/>
      <c r="C45" s="218"/>
      <c r="D45" s="122"/>
      <c r="E45" s="122"/>
      <c r="F45" s="122"/>
      <c r="G45" s="122"/>
      <c r="H45" s="122"/>
      <c r="I45" s="122"/>
      <c r="J45" s="122"/>
      <c r="K45" s="122"/>
      <c r="L45" s="122"/>
      <c r="M45" s="111"/>
      <c r="N45" s="220"/>
      <c r="O45" s="328"/>
      <c r="P45" s="219"/>
      <c r="Q45" s="122"/>
      <c r="R45" s="122"/>
      <c r="S45" s="111"/>
      <c r="T45" s="97"/>
      <c r="U45" s="355"/>
      <c r="V45" s="470"/>
    </row>
    <row r="46" spans="1:22" ht="20.100000000000001" customHeight="1">
      <c r="A46" s="23" t="s">
        <v>64</v>
      </c>
      <c r="B46" s="190">
        <v>5</v>
      </c>
      <c r="C46" s="191"/>
      <c r="D46" s="123"/>
      <c r="E46" s="123">
        <v>1</v>
      </c>
      <c r="F46" s="123">
        <v>1</v>
      </c>
      <c r="G46" s="123"/>
      <c r="H46" s="123"/>
      <c r="I46" s="123"/>
      <c r="J46" s="123"/>
      <c r="K46" s="123"/>
      <c r="L46" s="123"/>
      <c r="M46" s="112"/>
      <c r="N46" s="220">
        <f t="shared" si="12"/>
        <v>2</v>
      </c>
      <c r="O46" s="328">
        <f t="shared" si="10"/>
        <v>40</v>
      </c>
      <c r="P46" s="221"/>
      <c r="Q46" s="123"/>
      <c r="R46" s="123"/>
      <c r="S46" s="112">
        <v>1</v>
      </c>
      <c r="T46" s="98">
        <f t="shared" si="13"/>
        <v>1</v>
      </c>
      <c r="U46" s="356">
        <f t="shared" si="11"/>
        <v>20</v>
      </c>
      <c r="V46" s="470">
        <f t="shared" si="1"/>
        <v>3.83</v>
      </c>
    </row>
    <row r="47" spans="1:22" ht="20.100000000000001" customHeight="1">
      <c r="A47" s="23" t="s">
        <v>65</v>
      </c>
      <c r="B47" s="191"/>
      <c r="C47" s="191"/>
      <c r="D47" s="123"/>
      <c r="E47" s="123"/>
      <c r="F47" s="123"/>
      <c r="G47" s="123"/>
      <c r="H47" s="123"/>
      <c r="I47" s="123"/>
      <c r="J47" s="123"/>
      <c r="K47" s="123"/>
      <c r="L47" s="123"/>
      <c r="M47" s="112"/>
      <c r="N47" s="222"/>
      <c r="O47" s="328"/>
      <c r="P47" s="221"/>
      <c r="Q47" s="123"/>
      <c r="R47" s="123"/>
      <c r="S47" s="112"/>
      <c r="T47" s="98"/>
      <c r="U47" s="356"/>
      <c r="V47" s="488"/>
    </row>
    <row r="48" spans="1:22" ht="24.75" thickBot="1">
      <c r="A48" s="2" t="s">
        <v>26</v>
      </c>
      <c r="B48" s="11">
        <f>SUM(B31:B47)</f>
        <v>43</v>
      </c>
      <c r="C48" s="11">
        <f t="shared" ref="C48:M48" si="14">SUM(C31:C47)</f>
        <v>0</v>
      </c>
      <c r="D48" s="79">
        <f t="shared" si="14"/>
        <v>0</v>
      </c>
      <c r="E48" s="79">
        <f t="shared" si="14"/>
        <v>4</v>
      </c>
      <c r="F48" s="79">
        <f t="shared" si="14"/>
        <v>3</v>
      </c>
      <c r="G48" s="79">
        <f t="shared" si="14"/>
        <v>1</v>
      </c>
      <c r="H48" s="79">
        <f t="shared" si="14"/>
        <v>0</v>
      </c>
      <c r="I48" s="79">
        <f t="shared" si="14"/>
        <v>0</v>
      </c>
      <c r="J48" s="79">
        <f t="shared" si="14"/>
        <v>0</v>
      </c>
      <c r="K48" s="79">
        <f t="shared" si="14"/>
        <v>0</v>
      </c>
      <c r="L48" s="79">
        <f t="shared" si="14"/>
        <v>0</v>
      </c>
      <c r="M48" s="72">
        <f t="shared" si="14"/>
        <v>0</v>
      </c>
      <c r="N48" s="150">
        <f>SUM(C31:M47)</f>
        <v>8</v>
      </c>
      <c r="O48" s="331">
        <f>N48/B48*100</f>
        <v>18.604651162790699</v>
      </c>
      <c r="P48" s="42">
        <f>SUM(P31:P47)</f>
        <v>4</v>
      </c>
      <c r="Q48" s="79">
        <f t="shared" ref="Q48:S48" si="15">SUM(Q31:Q47)</f>
        <v>2</v>
      </c>
      <c r="R48" s="79">
        <f t="shared" si="15"/>
        <v>2</v>
      </c>
      <c r="S48" s="72">
        <f t="shared" si="15"/>
        <v>5</v>
      </c>
      <c r="T48" s="6">
        <f t="shared" si="13"/>
        <v>13</v>
      </c>
      <c r="U48" s="345">
        <f t="shared" si="11"/>
        <v>30.232558139534881</v>
      </c>
      <c r="V48" s="472">
        <f t="shared" si="1"/>
        <v>3.8712499999999999</v>
      </c>
    </row>
    <row r="49" spans="1:22" ht="24.75" thickBot="1">
      <c r="A49" s="27" t="s">
        <v>44</v>
      </c>
      <c r="B49" s="28">
        <f>SUM(B48,B29,B23,B17)</f>
        <v>109</v>
      </c>
      <c r="C49" s="28">
        <f>SUM(C48,C29,C23,C17)</f>
        <v>1</v>
      </c>
      <c r="D49" s="88">
        <f t="shared" ref="D49:N49" si="16">SUM(D48,D29,D23,D17)</f>
        <v>0</v>
      </c>
      <c r="E49" s="88">
        <f t="shared" si="16"/>
        <v>9</v>
      </c>
      <c r="F49" s="88">
        <f t="shared" si="16"/>
        <v>8</v>
      </c>
      <c r="G49" s="88">
        <f t="shared" si="16"/>
        <v>2</v>
      </c>
      <c r="H49" s="88">
        <f t="shared" si="16"/>
        <v>2</v>
      </c>
      <c r="I49" s="88">
        <f t="shared" si="16"/>
        <v>0</v>
      </c>
      <c r="J49" s="88">
        <f t="shared" si="16"/>
        <v>0</v>
      </c>
      <c r="K49" s="88">
        <f t="shared" si="16"/>
        <v>0</v>
      </c>
      <c r="L49" s="88">
        <f t="shared" si="16"/>
        <v>0</v>
      </c>
      <c r="M49" s="74">
        <f t="shared" si="16"/>
        <v>0</v>
      </c>
      <c r="N49" s="161">
        <f t="shared" si="16"/>
        <v>22</v>
      </c>
      <c r="O49" s="331">
        <f>N49/B49*100</f>
        <v>20.183486238532112</v>
      </c>
      <c r="P49" s="61">
        <f>SUM(P48,P29,P23,P17)</f>
        <v>9</v>
      </c>
      <c r="Q49" s="88">
        <f t="shared" ref="Q49:T49" si="17">SUM(Q48,Q29,Q23,Q17)</f>
        <v>3</v>
      </c>
      <c r="R49" s="88">
        <f t="shared" si="17"/>
        <v>3</v>
      </c>
      <c r="S49" s="74">
        <f t="shared" si="17"/>
        <v>9</v>
      </c>
      <c r="T49" s="31">
        <f t="shared" si="17"/>
        <v>24</v>
      </c>
      <c r="U49" s="357">
        <f t="shared" si="11"/>
        <v>22.018348623853214</v>
      </c>
      <c r="V49" s="472">
        <f>(C49*3+D49*3.33+E49*3.66+F49*4+G49*4.33+H49*4.66+I49*5+J49*5.33+K49*5.66+L49*6+M49*6.33)/SUM(C49:M49)</f>
        <v>3.9054545454545448</v>
      </c>
    </row>
  </sheetData>
  <mergeCells count="9">
    <mergeCell ref="A1:V1"/>
    <mergeCell ref="A3:A5"/>
    <mergeCell ref="B3:B5"/>
    <mergeCell ref="C3:V3"/>
    <mergeCell ref="C4:M4"/>
    <mergeCell ref="N4:O4"/>
    <mergeCell ref="P4:S4"/>
    <mergeCell ref="T4:U4"/>
    <mergeCell ref="V4:V5"/>
  </mergeCells>
  <printOptions horizontalCentered="1"/>
  <pageMargins left="0.35433070866141736" right="0.15748031496062992" top="0.51181102362204722" bottom="0.31496062992125984" header="0.15748031496062992" footer="0.15748031496062992"/>
  <pageSetup paperSize="9" scale="62" orientation="portrait" r:id="rId1"/>
  <headerFooter>
    <oddFooter>&amp;L&amp;"TH SarabunPSK,Regular"&amp;8&amp;Z&amp;F&amp;R&amp;"TH SarabunPSK,Regular"&amp;16&amp;K00+000&amp;P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49"/>
  <sheetViews>
    <sheetView view="pageBreakPreview" zoomScaleNormal="100" zoomScaleSheetLayoutView="100" workbookViewId="0">
      <selection activeCell="Y14" sqref="Y14"/>
    </sheetView>
  </sheetViews>
  <sheetFormatPr defaultRowHeight="14.25"/>
  <cols>
    <col min="1" max="1" width="30.625" style="7" customWidth="1"/>
    <col min="2" max="2" width="11.5" style="192" customWidth="1"/>
    <col min="3" max="3" width="3.625" customWidth="1"/>
    <col min="4" max="5" width="5.5" customWidth="1"/>
    <col min="6" max="6" width="3.625" customWidth="1"/>
    <col min="7" max="8" width="5.5" customWidth="1"/>
    <col min="9" max="9" width="3.125" bestFit="1" customWidth="1"/>
    <col min="10" max="11" width="5.5" customWidth="1"/>
    <col min="12" max="12" width="3.625" customWidth="1"/>
    <col min="13" max="13" width="4.875" customWidth="1"/>
    <col min="14" max="14" width="5.5" customWidth="1"/>
    <col min="15" max="15" width="6.875" customWidth="1"/>
    <col min="16" max="18" width="4" style="51" customWidth="1"/>
    <col min="19" max="19" width="5.125" style="51" customWidth="1"/>
    <col min="20" max="20" width="6.125" style="51" customWidth="1"/>
    <col min="21" max="21" width="6.75" style="51" customWidth="1"/>
    <col min="22" max="22" width="8" style="409" customWidth="1"/>
  </cols>
  <sheetData>
    <row r="1" spans="1:22" ht="27.75" customHeight="1">
      <c r="A1" s="495" t="s">
        <v>78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</row>
    <row r="2" spans="1:22" ht="26.25" customHeight="1" thickBot="1">
      <c r="A2" s="301" t="s">
        <v>77</v>
      </c>
      <c r="B2" s="181"/>
      <c r="C2" s="8"/>
      <c r="D2" s="8"/>
      <c r="E2" s="8"/>
      <c r="I2" s="8"/>
      <c r="J2" s="8"/>
      <c r="K2" s="8"/>
      <c r="R2" s="8"/>
      <c r="S2" s="8"/>
      <c r="T2" s="8"/>
      <c r="U2" s="8"/>
      <c r="V2" s="408"/>
    </row>
    <row r="3" spans="1:22" ht="24.75" customHeight="1" thickBot="1">
      <c r="A3" s="496" t="s">
        <v>0</v>
      </c>
      <c r="B3" s="496" t="s">
        <v>38</v>
      </c>
      <c r="C3" s="499" t="s">
        <v>68</v>
      </c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1"/>
    </row>
    <row r="4" spans="1:22" ht="39" customHeight="1">
      <c r="A4" s="497"/>
      <c r="B4" s="497"/>
      <c r="C4" s="502" t="s">
        <v>37</v>
      </c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4" t="s">
        <v>27</v>
      </c>
      <c r="O4" s="505"/>
      <c r="P4" s="506" t="s">
        <v>41</v>
      </c>
      <c r="Q4" s="507"/>
      <c r="R4" s="507"/>
      <c r="S4" s="514"/>
      <c r="T4" s="515" t="s">
        <v>27</v>
      </c>
      <c r="U4" s="509"/>
      <c r="V4" s="516" t="s">
        <v>32</v>
      </c>
    </row>
    <row r="5" spans="1:22" ht="35.25" customHeight="1" thickBot="1">
      <c r="A5" s="498"/>
      <c r="B5" s="498"/>
      <c r="C5" s="391" t="s">
        <v>29</v>
      </c>
      <c r="D5" s="126" t="s">
        <v>33</v>
      </c>
      <c r="E5" s="126" t="s">
        <v>34</v>
      </c>
      <c r="F5" s="126" t="s">
        <v>28</v>
      </c>
      <c r="G5" s="126" t="s">
        <v>35</v>
      </c>
      <c r="H5" s="126" t="s">
        <v>36</v>
      </c>
      <c r="I5" s="126" t="s">
        <v>30</v>
      </c>
      <c r="J5" s="126" t="s">
        <v>45</v>
      </c>
      <c r="K5" s="126" t="s">
        <v>46</v>
      </c>
      <c r="L5" s="127" t="s">
        <v>47</v>
      </c>
      <c r="M5" s="176" t="s">
        <v>48</v>
      </c>
      <c r="N5" s="146" t="s">
        <v>39</v>
      </c>
      <c r="O5" s="325" t="s">
        <v>40</v>
      </c>
      <c r="P5" s="324">
        <v>1</v>
      </c>
      <c r="Q5" s="75">
        <v>2</v>
      </c>
      <c r="R5" s="75">
        <v>3</v>
      </c>
      <c r="S5" s="324" t="s">
        <v>31</v>
      </c>
      <c r="T5" s="406" t="s">
        <v>42</v>
      </c>
      <c r="U5" s="340" t="s">
        <v>43</v>
      </c>
      <c r="V5" s="517"/>
    </row>
    <row r="6" spans="1:22" ht="20.100000000000001" customHeight="1">
      <c r="A6" s="418" t="s">
        <v>1</v>
      </c>
      <c r="B6" s="419"/>
      <c r="C6" s="443"/>
      <c r="D6" s="444"/>
      <c r="E6" s="444"/>
      <c r="F6" s="444"/>
      <c r="G6" s="444"/>
      <c r="H6" s="444"/>
      <c r="I6" s="444"/>
      <c r="J6" s="444"/>
      <c r="K6" s="444"/>
      <c r="L6" s="445"/>
      <c r="M6" s="446"/>
      <c r="N6" s="447"/>
      <c r="O6" s="448"/>
      <c r="P6" s="421"/>
      <c r="Q6" s="420"/>
      <c r="R6" s="420"/>
      <c r="S6" s="421"/>
      <c r="T6" s="419"/>
      <c r="U6" s="425"/>
      <c r="V6" s="425"/>
    </row>
    <row r="7" spans="1:22" ht="20.100000000000001" customHeight="1">
      <c r="A7" s="426" t="s">
        <v>2</v>
      </c>
      <c r="B7" s="427"/>
      <c r="C7" s="449"/>
      <c r="D7" s="450"/>
      <c r="E7" s="450"/>
      <c r="F7" s="450"/>
      <c r="G7" s="450"/>
      <c r="H7" s="450"/>
      <c r="I7" s="450"/>
      <c r="J7" s="450"/>
      <c r="K7" s="450"/>
      <c r="L7" s="451"/>
      <c r="M7" s="452"/>
      <c r="N7" s="453"/>
      <c r="O7" s="454"/>
      <c r="P7" s="429"/>
      <c r="Q7" s="428"/>
      <c r="R7" s="428"/>
      <c r="S7" s="429"/>
      <c r="T7" s="427"/>
      <c r="U7" s="455"/>
      <c r="V7" s="455"/>
    </row>
    <row r="8" spans="1:22" ht="20.100000000000001" customHeight="1">
      <c r="A8" s="15" t="s">
        <v>3</v>
      </c>
      <c r="B8" s="177"/>
      <c r="C8" s="49"/>
      <c r="D8" s="77"/>
      <c r="E8" s="77"/>
      <c r="F8" s="77"/>
      <c r="G8" s="77"/>
      <c r="H8" s="77"/>
      <c r="I8" s="77"/>
      <c r="J8" s="77"/>
      <c r="K8" s="77"/>
      <c r="L8" s="53"/>
      <c r="M8" s="131"/>
      <c r="N8" s="148"/>
      <c r="O8" s="392"/>
      <c r="P8" s="205"/>
      <c r="Q8" s="115"/>
      <c r="R8" s="115"/>
      <c r="S8" s="205"/>
      <c r="T8" s="177"/>
      <c r="U8" s="343"/>
      <c r="V8" s="343"/>
    </row>
    <row r="9" spans="1:22" ht="20.100000000000001" customHeight="1">
      <c r="A9" s="15" t="s">
        <v>4</v>
      </c>
      <c r="B9" s="177"/>
      <c r="C9" s="49"/>
      <c r="D9" s="77"/>
      <c r="E9" s="77"/>
      <c r="F9" s="77"/>
      <c r="G9" s="77"/>
      <c r="H9" s="77"/>
      <c r="I9" s="77"/>
      <c r="J9" s="77"/>
      <c r="K9" s="77"/>
      <c r="L9" s="53"/>
      <c r="M9" s="131"/>
      <c r="N9" s="148"/>
      <c r="O9" s="392"/>
      <c r="P9" s="205"/>
      <c r="Q9" s="115"/>
      <c r="R9" s="115"/>
      <c r="S9" s="205"/>
      <c r="T9" s="177"/>
      <c r="U9" s="343"/>
      <c r="V9" s="343"/>
    </row>
    <row r="10" spans="1:22" ht="20.100000000000001" customHeight="1">
      <c r="A10" s="15" t="s">
        <v>5</v>
      </c>
      <c r="B10" s="177"/>
      <c r="C10" s="49"/>
      <c r="D10" s="77"/>
      <c r="E10" s="77"/>
      <c r="F10" s="77"/>
      <c r="G10" s="77"/>
      <c r="H10" s="77"/>
      <c r="I10" s="77"/>
      <c r="J10" s="77"/>
      <c r="K10" s="77"/>
      <c r="L10" s="53"/>
      <c r="M10" s="131"/>
      <c r="N10" s="148"/>
      <c r="O10" s="392"/>
      <c r="P10" s="205"/>
      <c r="Q10" s="115"/>
      <c r="R10" s="115"/>
      <c r="S10" s="205"/>
      <c r="T10" s="177"/>
      <c r="U10" s="343"/>
      <c r="V10" s="343"/>
    </row>
    <row r="11" spans="1:22" ht="20.100000000000001" customHeight="1">
      <c r="A11" s="15" t="s">
        <v>6</v>
      </c>
      <c r="B11" s="177"/>
      <c r="C11" s="49"/>
      <c r="D11" s="77"/>
      <c r="E11" s="77"/>
      <c r="F11" s="77"/>
      <c r="G11" s="77"/>
      <c r="H11" s="77"/>
      <c r="I11" s="77"/>
      <c r="J11" s="77"/>
      <c r="K11" s="77"/>
      <c r="L11" s="53"/>
      <c r="M11" s="131"/>
      <c r="N11" s="148"/>
      <c r="O11" s="392"/>
      <c r="P11" s="205"/>
      <c r="Q11" s="115"/>
      <c r="R11" s="115"/>
      <c r="S11" s="205"/>
      <c r="T11" s="177"/>
      <c r="U11" s="343"/>
      <c r="V11" s="343"/>
    </row>
    <row r="12" spans="1:22" ht="20.100000000000001" customHeight="1">
      <c r="A12" s="15" t="s">
        <v>7</v>
      </c>
      <c r="B12" s="177"/>
      <c r="C12" s="49"/>
      <c r="D12" s="77"/>
      <c r="E12" s="77"/>
      <c r="F12" s="77"/>
      <c r="G12" s="77"/>
      <c r="H12" s="77"/>
      <c r="I12" s="77"/>
      <c r="J12" s="77"/>
      <c r="K12" s="77"/>
      <c r="L12" s="53"/>
      <c r="M12" s="131"/>
      <c r="N12" s="148"/>
      <c r="O12" s="392"/>
      <c r="P12" s="205"/>
      <c r="Q12" s="115"/>
      <c r="R12" s="115"/>
      <c r="S12" s="205"/>
      <c r="T12" s="177"/>
      <c r="U12" s="343"/>
      <c r="V12" s="343"/>
    </row>
    <row r="13" spans="1:22" ht="20.100000000000001" customHeight="1">
      <c r="A13" s="15" t="s">
        <v>8</v>
      </c>
      <c r="B13" s="177"/>
      <c r="C13" s="49"/>
      <c r="D13" s="77"/>
      <c r="E13" s="77"/>
      <c r="F13" s="77"/>
      <c r="G13" s="77"/>
      <c r="H13" s="77"/>
      <c r="I13" s="77"/>
      <c r="J13" s="77"/>
      <c r="K13" s="77"/>
      <c r="L13" s="53"/>
      <c r="M13" s="131"/>
      <c r="N13" s="148"/>
      <c r="O13" s="392"/>
      <c r="P13" s="205"/>
      <c r="Q13" s="115"/>
      <c r="R13" s="115"/>
      <c r="S13" s="205"/>
      <c r="T13" s="177"/>
      <c r="U13" s="343"/>
      <c r="V13" s="343"/>
    </row>
    <row r="14" spans="1:22" ht="20.100000000000001" customHeight="1">
      <c r="A14" s="15" t="s">
        <v>9</v>
      </c>
      <c r="B14" s="177"/>
      <c r="C14" s="49"/>
      <c r="D14" s="77"/>
      <c r="E14" s="77"/>
      <c r="F14" s="77"/>
      <c r="G14" s="77"/>
      <c r="H14" s="77"/>
      <c r="I14" s="77"/>
      <c r="J14" s="77"/>
      <c r="K14" s="77"/>
      <c r="L14" s="53"/>
      <c r="M14" s="131"/>
      <c r="N14" s="148"/>
      <c r="O14" s="392"/>
      <c r="P14" s="205"/>
      <c r="Q14" s="115"/>
      <c r="R14" s="115"/>
      <c r="S14" s="205"/>
      <c r="T14" s="177"/>
      <c r="U14" s="343"/>
      <c r="V14" s="343"/>
    </row>
    <row r="15" spans="1:22" ht="20.100000000000001" customHeight="1">
      <c r="A15" s="15" t="s">
        <v>10</v>
      </c>
      <c r="B15" s="177"/>
      <c r="C15" s="49"/>
      <c r="D15" s="77"/>
      <c r="E15" s="77"/>
      <c r="F15" s="77"/>
      <c r="G15" s="77"/>
      <c r="H15" s="77"/>
      <c r="I15" s="77"/>
      <c r="J15" s="77"/>
      <c r="K15" s="77"/>
      <c r="L15" s="53"/>
      <c r="M15" s="131"/>
      <c r="N15" s="148"/>
      <c r="O15" s="392"/>
      <c r="P15" s="205"/>
      <c r="Q15" s="115"/>
      <c r="R15" s="115"/>
      <c r="S15" s="205"/>
      <c r="T15" s="177"/>
      <c r="U15" s="343"/>
      <c r="V15" s="343"/>
    </row>
    <row r="16" spans="1:22" ht="20.100000000000001" customHeight="1">
      <c r="A16" s="16" t="s">
        <v>11</v>
      </c>
      <c r="B16" s="178"/>
      <c r="C16" s="22"/>
      <c r="D16" s="78"/>
      <c r="E16" s="78"/>
      <c r="F16" s="78"/>
      <c r="G16" s="78"/>
      <c r="H16" s="78"/>
      <c r="I16" s="78"/>
      <c r="J16" s="78"/>
      <c r="K16" s="78"/>
      <c r="L16" s="54"/>
      <c r="M16" s="132"/>
      <c r="N16" s="149"/>
      <c r="O16" s="393"/>
      <c r="P16" s="207"/>
      <c r="Q16" s="116"/>
      <c r="R16" s="116"/>
      <c r="S16" s="207"/>
      <c r="T16" s="178"/>
      <c r="U16" s="369"/>
      <c r="V16" s="369"/>
    </row>
    <row r="17" spans="1:22" ht="20.100000000000001" customHeight="1" thickBot="1">
      <c r="A17" s="2" t="s">
        <v>12</v>
      </c>
      <c r="B17" s="11"/>
      <c r="C17" s="11"/>
      <c r="D17" s="79"/>
      <c r="E17" s="79"/>
      <c r="F17" s="79"/>
      <c r="G17" s="79"/>
      <c r="H17" s="79"/>
      <c r="I17" s="79"/>
      <c r="J17" s="79"/>
      <c r="K17" s="79"/>
      <c r="L17" s="42"/>
      <c r="M17" s="133"/>
      <c r="N17" s="150"/>
      <c r="O17" s="394"/>
      <c r="P17" s="42"/>
      <c r="Q17" s="79"/>
      <c r="R17" s="79"/>
      <c r="S17" s="42"/>
      <c r="T17" s="11"/>
      <c r="U17" s="370"/>
      <c r="V17" s="370"/>
    </row>
    <row r="18" spans="1:22" ht="20.100000000000001" customHeight="1">
      <c r="A18" s="3" t="s">
        <v>13</v>
      </c>
      <c r="B18" s="179"/>
      <c r="C18" s="12"/>
      <c r="D18" s="38"/>
      <c r="E18" s="38"/>
      <c r="F18" s="38"/>
      <c r="G18" s="38"/>
      <c r="H18" s="38"/>
      <c r="I18" s="38"/>
      <c r="J18" s="38"/>
      <c r="K18" s="38"/>
      <c r="L18" s="35"/>
      <c r="M18" s="134"/>
      <c r="N18" s="147"/>
      <c r="O18" s="326"/>
      <c r="P18" s="209"/>
      <c r="Q18" s="113"/>
      <c r="R18" s="113"/>
      <c r="S18" s="209"/>
      <c r="T18" s="179"/>
      <c r="U18" s="341"/>
      <c r="V18" s="341"/>
    </row>
    <row r="19" spans="1:22" ht="20.100000000000001" customHeight="1">
      <c r="A19" s="17" t="s">
        <v>14</v>
      </c>
      <c r="B19" s="180"/>
      <c r="C19" s="17"/>
      <c r="D19" s="80"/>
      <c r="E19" s="80"/>
      <c r="F19" s="80"/>
      <c r="G19" s="80"/>
      <c r="H19" s="80"/>
      <c r="I19" s="80"/>
      <c r="J19" s="80"/>
      <c r="K19" s="80"/>
      <c r="L19" s="55"/>
      <c r="M19" s="135"/>
      <c r="N19" s="151"/>
      <c r="O19" s="395"/>
      <c r="P19" s="211"/>
      <c r="Q19" s="117"/>
      <c r="R19" s="117"/>
      <c r="S19" s="211"/>
      <c r="T19" s="180"/>
      <c r="U19" s="371"/>
      <c r="V19" s="371"/>
    </row>
    <row r="20" spans="1:22" ht="20.100000000000001" customHeight="1">
      <c r="A20" s="10" t="s">
        <v>15</v>
      </c>
      <c r="B20" s="183"/>
      <c r="C20" s="10"/>
      <c r="D20" s="37"/>
      <c r="E20" s="37"/>
      <c r="F20" s="37"/>
      <c r="G20" s="37"/>
      <c r="H20" s="37"/>
      <c r="I20" s="37"/>
      <c r="J20" s="37"/>
      <c r="K20" s="37"/>
      <c r="L20" s="34"/>
      <c r="M20" s="136"/>
      <c r="N20" s="152"/>
      <c r="O20" s="396"/>
      <c r="P20" s="195"/>
      <c r="Q20" s="118"/>
      <c r="R20" s="118"/>
      <c r="S20" s="195"/>
      <c r="T20" s="183"/>
      <c r="U20" s="372"/>
      <c r="V20" s="372"/>
    </row>
    <row r="21" spans="1:22" ht="20.100000000000001" customHeight="1">
      <c r="A21" s="18" t="s">
        <v>16</v>
      </c>
      <c r="B21" s="184"/>
      <c r="C21" s="18"/>
      <c r="D21" s="81"/>
      <c r="E21" s="81"/>
      <c r="F21" s="81"/>
      <c r="G21" s="81"/>
      <c r="H21" s="81"/>
      <c r="I21" s="81"/>
      <c r="J21" s="81"/>
      <c r="K21" s="81"/>
      <c r="L21" s="33"/>
      <c r="M21" s="137"/>
      <c r="N21" s="153"/>
      <c r="O21" s="397"/>
      <c r="P21" s="197"/>
      <c r="Q21" s="40"/>
      <c r="R21" s="40"/>
      <c r="S21" s="197"/>
      <c r="T21" s="184"/>
      <c r="U21" s="373"/>
      <c r="V21" s="373"/>
    </row>
    <row r="22" spans="1:22" ht="20.100000000000001" customHeight="1">
      <c r="A22" s="19" t="s">
        <v>17</v>
      </c>
      <c r="B22" s="185"/>
      <c r="C22" s="19"/>
      <c r="D22" s="82"/>
      <c r="E22" s="82"/>
      <c r="F22" s="82"/>
      <c r="G22" s="82"/>
      <c r="H22" s="82"/>
      <c r="I22" s="82"/>
      <c r="J22" s="82"/>
      <c r="K22" s="82"/>
      <c r="L22" s="56"/>
      <c r="M22" s="138"/>
      <c r="N22" s="154"/>
      <c r="O22" s="398"/>
      <c r="P22" s="199"/>
      <c r="Q22" s="119"/>
      <c r="R22" s="119"/>
      <c r="S22" s="199"/>
      <c r="T22" s="185"/>
      <c r="U22" s="374"/>
      <c r="V22" s="374"/>
    </row>
    <row r="23" spans="1:22" ht="20.100000000000001" customHeight="1" thickBot="1">
      <c r="A23" s="2" t="s">
        <v>18</v>
      </c>
      <c r="B23" s="11"/>
      <c r="C23" s="11"/>
      <c r="D23" s="79"/>
      <c r="E23" s="79"/>
      <c r="F23" s="79"/>
      <c r="G23" s="79"/>
      <c r="H23" s="79"/>
      <c r="I23" s="79"/>
      <c r="J23" s="79"/>
      <c r="K23" s="79"/>
      <c r="L23" s="42"/>
      <c r="M23" s="133"/>
      <c r="N23" s="150"/>
      <c r="O23" s="394"/>
      <c r="P23" s="42"/>
      <c r="Q23" s="79"/>
      <c r="R23" s="79"/>
      <c r="S23" s="42"/>
      <c r="T23" s="11"/>
      <c r="U23" s="370"/>
      <c r="V23" s="370"/>
    </row>
    <row r="24" spans="1:22" ht="20.100000000000001" customHeight="1">
      <c r="A24" s="1" t="s">
        <v>19</v>
      </c>
      <c r="B24" s="186"/>
      <c r="C24" s="9"/>
      <c r="D24" s="39"/>
      <c r="E24" s="39"/>
      <c r="F24" s="39"/>
      <c r="G24" s="39"/>
      <c r="H24" s="39"/>
      <c r="I24" s="39"/>
      <c r="J24" s="39"/>
      <c r="K24" s="39"/>
      <c r="L24" s="36"/>
      <c r="M24" s="129"/>
      <c r="N24" s="155"/>
      <c r="O24" s="399"/>
      <c r="P24" s="213"/>
      <c r="Q24" s="120"/>
      <c r="R24" s="120"/>
      <c r="S24" s="213"/>
      <c r="T24" s="186"/>
      <c r="U24" s="375"/>
      <c r="V24" s="375"/>
    </row>
    <row r="25" spans="1:22" ht="20.100000000000001" customHeight="1">
      <c r="A25" s="20" t="s">
        <v>20</v>
      </c>
      <c r="B25" s="187"/>
      <c r="C25" s="20"/>
      <c r="D25" s="83"/>
      <c r="E25" s="83"/>
      <c r="F25" s="83"/>
      <c r="G25" s="83"/>
      <c r="H25" s="83"/>
      <c r="I25" s="83"/>
      <c r="J25" s="83"/>
      <c r="K25" s="83"/>
      <c r="L25" s="57"/>
      <c r="M25" s="139"/>
      <c r="N25" s="156"/>
      <c r="O25" s="400"/>
      <c r="P25" s="193"/>
      <c r="Q25" s="41"/>
      <c r="R25" s="41"/>
      <c r="S25" s="193"/>
      <c r="T25" s="187"/>
      <c r="U25" s="376"/>
      <c r="V25" s="376"/>
    </row>
    <row r="26" spans="1:22" ht="20.100000000000001" customHeight="1">
      <c r="A26" s="10" t="s">
        <v>21</v>
      </c>
      <c r="B26" s="183"/>
      <c r="C26" s="10"/>
      <c r="D26" s="37"/>
      <c r="E26" s="37"/>
      <c r="F26" s="37"/>
      <c r="G26" s="37"/>
      <c r="H26" s="37"/>
      <c r="I26" s="37"/>
      <c r="J26" s="37"/>
      <c r="K26" s="37"/>
      <c r="L26" s="34"/>
      <c r="M26" s="136"/>
      <c r="N26" s="152"/>
      <c r="O26" s="396"/>
      <c r="P26" s="195"/>
      <c r="Q26" s="118"/>
      <c r="R26" s="118"/>
      <c r="S26" s="195"/>
      <c r="T26" s="183"/>
      <c r="U26" s="372"/>
      <c r="V26" s="372"/>
    </row>
    <row r="27" spans="1:22" ht="20.100000000000001" customHeight="1">
      <c r="A27" s="18" t="s">
        <v>22</v>
      </c>
      <c r="B27" s="184"/>
      <c r="C27" s="18"/>
      <c r="D27" s="81"/>
      <c r="E27" s="81"/>
      <c r="F27" s="81"/>
      <c r="G27" s="81"/>
      <c r="H27" s="81"/>
      <c r="I27" s="81"/>
      <c r="J27" s="81"/>
      <c r="K27" s="81"/>
      <c r="L27" s="33"/>
      <c r="M27" s="137"/>
      <c r="N27" s="153"/>
      <c r="O27" s="397"/>
      <c r="P27" s="197"/>
      <c r="Q27" s="40"/>
      <c r="R27" s="40"/>
      <c r="S27" s="197"/>
      <c r="T27" s="184"/>
      <c r="U27" s="373"/>
      <c r="V27" s="373"/>
    </row>
    <row r="28" spans="1:22" ht="20.100000000000001" customHeight="1">
      <c r="A28" s="19" t="s">
        <v>23</v>
      </c>
      <c r="B28" s="185">
        <v>3</v>
      </c>
      <c r="C28" s="19"/>
      <c r="D28" s="82"/>
      <c r="E28" s="82"/>
      <c r="F28" s="82"/>
      <c r="G28" s="82"/>
      <c r="H28" s="82"/>
      <c r="I28" s="82"/>
      <c r="J28" s="82"/>
      <c r="K28" s="82"/>
      <c r="L28" s="56"/>
      <c r="M28" s="138"/>
      <c r="N28" s="154"/>
      <c r="O28" s="398"/>
      <c r="P28" s="199"/>
      <c r="Q28" s="119">
        <v>1</v>
      </c>
      <c r="R28" s="119">
        <v>1</v>
      </c>
      <c r="S28" s="199"/>
      <c r="T28" s="185">
        <f>SUM(Q28:S28)</f>
        <v>2</v>
      </c>
      <c r="U28" s="350">
        <f>T28/B28*100</f>
        <v>66.666666666666657</v>
      </c>
      <c r="V28" s="350"/>
    </row>
    <row r="29" spans="1:22" ht="20.100000000000001" customHeight="1" thickBot="1">
      <c r="A29" s="5" t="s">
        <v>24</v>
      </c>
      <c r="B29" s="13">
        <f>SUM(B28)</f>
        <v>3</v>
      </c>
      <c r="C29" s="13"/>
      <c r="D29" s="84"/>
      <c r="E29" s="84"/>
      <c r="F29" s="84"/>
      <c r="G29" s="84"/>
      <c r="H29" s="84"/>
      <c r="I29" s="84"/>
      <c r="J29" s="84"/>
      <c r="K29" s="84"/>
      <c r="L29" s="43"/>
      <c r="M29" s="140"/>
      <c r="N29" s="157"/>
      <c r="O29" s="401"/>
      <c r="P29" s="43"/>
      <c r="Q29" s="84">
        <f>SUM(Q28)</f>
        <v>1</v>
      </c>
      <c r="R29" s="84">
        <f t="shared" ref="R29:T29" si="0">SUM(R28)</f>
        <v>1</v>
      </c>
      <c r="S29" s="43"/>
      <c r="T29" s="13">
        <f t="shared" si="0"/>
        <v>2</v>
      </c>
      <c r="U29" s="353">
        <f>T29/B29*100</f>
        <v>66.666666666666657</v>
      </c>
      <c r="V29" s="353"/>
    </row>
    <row r="30" spans="1:22" ht="20.100000000000001" customHeight="1">
      <c r="A30" s="1" t="s">
        <v>25</v>
      </c>
      <c r="B30" s="186"/>
      <c r="C30" s="9"/>
      <c r="D30" s="39"/>
      <c r="E30" s="39"/>
      <c r="F30" s="39"/>
      <c r="G30" s="39"/>
      <c r="H30" s="39"/>
      <c r="I30" s="39"/>
      <c r="J30" s="39"/>
      <c r="K30" s="39"/>
      <c r="L30" s="36"/>
      <c r="M30" s="129"/>
      <c r="N30" s="155"/>
      <c r="O30" s="399"/>
      <c r="P30" s="213"/>
      <c r="Q30" s="120"/>
      <c r="R30" s="120"/>
      <c r="S30" s="213"/>
      <c r="T30" s="186"/>
      <c r="U30" s="351"/>
      <c r="V30" s="351"/>
    </row>
    <row r="31" spans="1:22" ht="20.100000000000001" customHeight="1">
      <c r="A31" s="24" t="s">
        <v>49</v>
      </c>
      <c r="B31" s="188"/>
      <c r="C31" s="50"/>
      <c r="D31" s="85"/>
      <c r="E31" s="85"/>
      <c r="F31" s="85"/>
      <c r="G31" s="85"/>
      <c r="H31" s="85"/>
      <c r="I31" s="85"/>
      <c r="J31" s="85"/>
      <c r="K31" s="85"/>
      <c r="L31" s="58"/>
      <c r="M31" s="141"/>
      <c r="N31" s="158"/>
      <c r="O31" s="402"/>
      <c r="P31" s="216"/>
      <c r="Q31" s="121"/>
      <c r="R31" s="121"/>
      <c r="S31" s="216"/>
      <c r="T31" s="215"/>
      <c r="U31" s="354"/>
      <c r="V31" s="354"/>
    </row>
    <row r="32" spans="1:22" ht="20.100000000000001" customHeight="1">
      <c r="A32" s="26" t="s">
        <v>50</v>
      </c>
      <c r="B32" s="189">
        <v>1</v>
      </c>
      <c r="C32" s="25"/>
      <c r="D32" s="86"/>
      <c r="E32" s="86"/>
      <c r="F32" s="86"/>
      <c r="G32" s="86"/>
      <c r="H32" s="86"/>
      <c r="I32" s="86"/>
      <c r="J32" s="86"/>
      <c r="K32" s="86"/>
      <c r="L32" s="59"/>
      <c r="M32" s="142"/>
      <c r="N32" s="159"/>
      <c r="O32" s="403"/>
      <c r="P32" s="219"/>
      <c r="Q32" s="122"/>
      <c r="R32" s="122"/>
      <c r="S32" s="219"/>
      <c r="T32" s="218"/>
      <c r="U32" s="355"/>
      <c r="V32" s="355"/>
    </row>
    <row r="33" spans="1:22" ht="20.100000000000001" customHeight="1">
      <c r="A33" s="21" t="s">
        <v>51</v>
      </c>
      <c r="B33" s="190"/>
      <c r="C33" s="21"/>
      <c r="D33" s="87"/>
      <c r="E33" s="87"/>
      <c r="F33" s="87"/>
      <c r="G33" s="87"/>
      <c r="H33" s="87"/>
      <c r="I33" s="87"/>
      <c r="J33" s="87"/>
      <c r="K33" s="87"/>
      <c r="L33" s="60"/>
      <c r="M33" s="143"/>
      <c r="N33" s="160"/>
      <c r="O33" s="404"/>
      <c r="P33" s="221"/>
      <c r="Q33" s="123"/>
      <c r="R33" s="123"/>
      <c r="S33" s="221"/>
      <c r="T33" s="191"/>
      <c r="U33" s="356"/>
      <c r="V33" s="356"/>
    </row>
    <row r="34" spans="1:22" ht="20.100000000000001" customHeight="1">
      <c r="A34" s="21" t="s">
        <v>52</v>
      </c>
      <c r="B34" s="189"/>
      <c r="C34" s="25"/>
      <c r="D34" s="86"/>
      <c r="E34" s="86"/>
      <c r="F34" s="86"/>
      <c r="G34" s="86"/>
      <c r="H34" s="86"/>
      <c r="I34" s="86"/>
      <c r="J34" s="86"/>
      <c r="K34" s="86"/>
      <c r="L34" s="59"/>
      <c r="M34" s="142"/>
      <c r="N34" s="159"/>
      <c r="O34" s="403"/>
      <c r="P34" s="219"/>
      <c r="Q34" s="122"/>
      <c r="R34" s="122"/>
      <c r="S34" s="219"/>
      <c r="T34" s="218"/>
      <c r="U34" s="355"/>
      <c r="V34" s="355"/>
    </row>
    <row r="35" spans="1:22" ht="20.100000000000001" customHeight="1">
      <c r="A35" s="25" t="s">
        <v>53</v>
      </c>
      <c r="B35" s="190"/>
      <c r="C35" s="21"/>
      <c r="D35" s="87"/>
      <c r="E35" s="87"/>
      <c r="F35" s="87"/>
      <c r="G35" s="87"/>
      <c r="H35" s="87"/>
      <c r="I35" s="87"/>
      <c r="J35" s="87"/>
      <c r="K35" s="87"/>
      <c r="L35" s="60"/>
      <c r="M35" s="143"/>
      <c r="N35" s="160"/>
      <c r="O35" s="404"/>
      <c r="P35" s="221"/>
      <c r="Q35" s="123"/>
      <c r="R35" s="123"/>
      <c r="S35" s="221"/>
      <c r="T35" s="191"/>
      <c r="U35" s="356"/>
      <c r="V35" s="356"/>
    </row>
    <row r="36" spans="1:22" ht="20.100000000000001" customHeight="1">
      <c r="A36" s="25" t="s">
        <v>54</v>
      </c>
      <c r="B36" s="189"/>
      <c r="C36" s="25"/>
      <c r="D36" s="86"/>
      <c r="E36" s="86"/>
      <c r="F36" s="86"/>
      <c r="G36" s="86"/>
      <c r="H36" s="86"/>
      <c r="I36" s="86"/>
      <c r="J36" s="86"/>
      <c r="K36" s="86"/>
      <c r="L36" s="59"/>
      <c r="M36" s="142"/>
      <c r="N36" s="159"/>
      <c r="O36" s="403"/>
      <c r="P36" s="219"/>
      <c r="Q36" s="122"/>
      <c r="R36" s="122"/>
      <c r="S36" s="219"/>
      <c r="T36" s="218"/>
      <c r="U36" s="355"/>
      <c r="V36" s="355"/>
    </row>
    <row r="37" spans="1:22" ht="20.100000000000001" customHeight="1">
      <c r="A37" s="21" t="s">
        <v>55</v>
      </c>
      <c r="B37" s="189"/>
      <c r="C37" s="25"/>
      <c r="D37" s="86"/>
      <c r="E37" s="86"/>
      <c r="F37" s="86"/>
      <c r="G37" s="86"/>
      <c r="H37" s="86"/>
      <c r="I37" s="86"/>
      <c r="J37" s="86"/>
      <c r="K37" s="86"/>
      <c r="L37" s="59"/>
      <c r="M37" s="142"/>
      <c r="N37" s="159"/>
      <c r="O37" s="403"/>
      <c r="P37" s="219"/>
      <c r="Q37" s="122"/>
      <c r="R37" s="122"/>
      <c r="S37" s="219"/>
      <c r="T37" s="218"/>
      <c r="U37" s="355"/>
      <c r="V37" s="355"/>
    </row>
    <row r="38" spans="1:22" ht="20.100000000000001" customHeight="1">
      <c r="A38" s="23" t="s">
        <v>56</v>
      </c>
      <c r="B38" s="189"/>
      <c r="C38" s="25"/>
      <c r="D38" s="86"/>
      <c r="E38" s="86"/>
      <c r="F38" s="86"/>
      <c r="G38" s="86"/>
      <c r="H38" s="86"/>
      <c r="I38" s="86"/>
      <c r="J38" s="86"/>
      <c r="K38" s="86"/>
      <c r="L38" s="59"/>
      <c r="M38" s="142"/>
      <c r="N38" s="159"/>
      <c r="O38" s="403"/>
      <c r="P38" s="219"/>
      <c r="Q38" s="122"/>
      <c r="R38" s="122"/>
      <c r="S38" s="219"/>
      <c r="T38" s="218"/>
      <c r="U38" s="355"/>
      <c r="V38" s="355"/>
    </row>
    <row r="39" spans="1:22" ht="20.100000000000001" customHeight="1">
      <c r="A39" s="23" t="s">
        <v>57</v>
      </c>
      <c r="B39" s="189"/>
      <c r="C39" s="25"/>
      <c r="D39" s="86"/>
      <c r="E39" s="86"/>
      <c r="F39" s="86"/>
      <c r="G39" s="86"/>
      <c r="H39" s="86"/>
      <c r="I39" s="86"/>
      <c r="J39" s="86"/>
      <c r="K39" s="86"/>
      <c r="L39" s="59"/>
      <c r="M39" s="142"/>
      <c r="N39" s="159"/>
      <c r="O39" s="403"/>
      <c r="P39" s="219"/>
      <c r="Q39" s="122"/>
      <c r="R39" s="122"/>
      <c r="S39" s="219"/>
      <c r="T39" s="218"/>
      <c r="U39" s="355"/>
      <c r="V39" s="355"/>
    </row>
    <row r="40" spans="1:22" ht="20.100000000000001" customHeight="1">
      <c r="A40" s="23" t="s">
        <v>58</v>
      </c>
      <c r="B40" s="189"/>
      <c r="C40" s="25"/>
      <c r="D40" s="86"/>
      <c r="E40" s="86"/>
      <c r="F40" s="86"/>
      <c r="G40" s="86"/>
      <c r="H40" s="86"/>
      <c r="I40" s="86"/>
      <c r="J40" s="86"/>
      <c r="K40" s="86"/>
      <c r="L40" s="59"/>
      <c r="M40" s="142"/>
      <c r="N40" s="159"/>
      <c r="O40" s="403"/>
      <c r="P40" s="219"/>
      <c r="Q40" s="122"/>
      <c r="R40" s="122"/>
      <c r="S40" s="219"/>
      <c r="T40" s="218"/>
      <c r="U40" s="355"/>
      <c r="V40" s="355"/>
    </row>
    <row r="41" spans="1:22" ht="20.100000000000001" customHeight="1">
      <c r="A41" s="23" t="s">
        <v>59</v>
      </c>
      <c r="B41" s="189"/>
      <c r="C41" s="25"/>
      <c r="D41" s="86"/>
      <c r="E41" s="86"/>
      <c r="F41" s="86"/>
      <c r="G41" s="86"/>
      <c r="H41" s="86"/>
      <c r="I41" s="86"/>
      <c r="J41" s="86"/>
      <c r="K41" s="86"/>
      <c r="L41" s="59"/>
      <c r="M41" s="142"/>
      <c r="N41" s="159"/>
      <c r="O41" s="403"/>
      <c r="P41" s="219"/>
      <c r="Q41" s="122"/>
      <c r="R41" s="122"/>
      <c r="S41" s="219"/>
      <c r="T41" s="218"/>
      <c r="U41" s="355"/>
      <c r="V41" s="355"/>
    </row>
    <row r="42" spans="1:22" ht="20.100000000000001" customHeight="1">
      <c r="A42" s="23" t="s">
        <v>60</v>
      </c>
      <c r="B42" s="189"/>
      <c r="C42" s="25"/>
      <c r="D42" s="86"/>
      <c r="E42" s="86"/>
      <c r="F42" s="86"/>
      <c r="G42" s="86"/>
      <c r="H42" s="86"/>
      <c r="I42" s="86"/>
      <c r="J42" s="86"/>
      <c r="K42" s="86"/>
      <c r="L42" s="59"/>
      <c r="M42" s="142"/>
      <c r="N42" s="159"/>
      <c r="O42" s="403"/>
      <c r="P42" s="219"/>
      <c r="Q42" s="122"/>
      <c r="R42" s="122"/>
      <c r="S42" s="219"/>
      <c r="T42" s="218"/>
      <c r="U42" s="355"/>
      <c r="V42" s="355"/>
    </row>
    <row r="43" spans="1:22" ht="20.100000000000001" customHeight="1">
      <c r="A43" s="23" t="s">
        <v>61</v>
      </c>
      <c r="B43" s="189"/>
      <c r="C43" s="25"/>
      <c r="D43" s="86"/>
      <c r="E43" s="86"/>
      <c r="F43" s="86"/>
      <c r="G43" s="86"/>
      <c r="H43" s="86"/>
      <c r="I43" s="86"/>
      <c r="J43" s="86"/>
      <c r="K43" s="86"/>
      <c r="L43" s="59"/>
      <c r="M43" s="142"/>
      <c r="N43" s="159"/>
      <c r="O43" s="403"/>
      <c r="P43" s="219"/>
      <c r="Q43" s="122"/>
      <c r="R43" s="122"/>
      <c r="S43" s="219"/>
      <c r="T43" s="218"/>
      <c r="U43" s="355"/>
      <c r="V43" s="355"/>
    </row>
    <row r="44" spans="1:22" ht="20.100000000000001" customHeight="1">
      <c r="A44" s="23" t="s">
        <v>62</v>
      </c>
      <c r="B44" s="189"/>
      <c r="C44" s="25"/>
      <c r="D44" s="86"/>
      <c r="E44" s="86"/>
      <c r="F44" s="86"/>
      <c r="G44" s="86"/>
      <c r="H44" s="86"/>
      <c r="I44" s="86"/>
      <c r="J44" s="86"/>
      <c r="K44" s="86"/>
      <c r="L44" s="59"/>
      <c r="M44" s="142"/>
      <c r="N44" s="159"/>
      <c r="O44" s="403"/>
      <c r="P44" s="219"/>
      <c r="Q44" s="122"/>
      <c r="R44" s="122"/>
      <c r="S44" s="219"/>
      <c r="T44" s="218"/>
      <c r="U44" s="355"/>
      <c r="V44" s="355"/>
    </row>
    <row r="45" spans="1:22" ht="20.100000000000001" customHeight="1">
      <c r="A45" s="23" t="s">
        <v>63</v>
      </c>
      <c r="B45" s="189"/>
      <c r="C45" s="25"/>
      <c r="D45" s="86"/>
      <c r="E45" s="86"/>
      <c r="F45" s="86"/>
      <c r="G45" s="86"/>
      <c r="H45" s="86"/>
      <c r="I45" s="86"/>
      <c r="J45" s="86"/>
      <c r="K45" s="86"/>
      <c r="L45" s="59"/>
      <c r="M45" s="142"/>
      <c r="N45" s="159"/>
      <c r="O45" s="403"/>
      <c r="P45" s="219"/>
      <c r="Q45" s="122"/>
      <c r="R45" s="122"/>
      <c r="S45" s="219"/>
      <c r="T45" s="218"/>
      <c r="U45" s="355"/>
      <c r="V45" s="355"/>
    </row>
    <row r="46" spans="1:22" ht="20.100000000000001" customHeight="1">
      <c r="A46" s="23" t="s">
        <v>64</v>
      </c>
      <c r="B46" s="190"/>
      <c r="C46" s="21"/>
      <c r="D46" s="87"/>
      <c r="E46" s="87"/>
      <c r="F46" s="87"/>
      <c r="G46" s="87"/>
      <c r="H46" s="87"/>
      <c r="I46" s="87"/>
      <c r="J46" s="87"/>
      <c r="K46" s="87"/>
      <c r="L46" s="60"/>
      <c r="M46" s="143"/>
      <c r="N46" s="160"/>
      <c r="O46" s="404"/>
      <c r="P46" s="221"/>
      <c r="Q46" s="123"/>
      <c r="R46" s="123"/>
      <c r="S46" s="221"/>
      <c r="T46" s="191"/>
      <c r="U46" s="356"/>
      <c r="V46" s="356"/>
    </row>
    <row r="47" spans="1:22" ht="20.100000000000001" customHeight="1">
      <c r="A47" s="23" t="s">
        <v>65</v>
      </c>
      <c r="B47" s="191"/>
      <c r="C47" s="21"/>
      <c r="D47" s="87"/>
      <c r="E47" s="87"/>
      <c r="F47" s="87"/>
      <c r="G47" s="87"/>
      <c r="H47" s="87"/>
      <c r="I47" s="87"/>
      <c r="J47" s="87"/>
      <c r="K47" s="87"/>
      <c r="L47" s="60"/>
      <c r="M47" s="143"/>
      <c r="N47" s="160"/>
      <c r="O47" s="404"/>
      <c r="P47" s="221"/>
      <c r="Q47" s="123"/>
      <c r="R47" s="123"/>
      <c r="S47" s="221"/>
      <c r="T47" s="191"/>
      <c r="U47" s="356"/>
      <c r="V47" s="356"/>
    </row>
    <row r="48" spans="1:22" ht="24.75" thickBot="1">
      <c r="A48" s="2" t="s">
        <v>26</v>
      </c>
      <c r="B48" s="11">
        <f>SUM(B31:B47)</f>
        <v>1</v>
      </c>
      <c r="C48" s="11"/>
      <c r="D48" s="79"/>
      <c r="E48" s="79"/>
      <c r="F48" s="79"/>
      <c r="G48" s="79"/>
      <c r="H48" s="79"/>
      <c r="I48" s="79"/>
      <c r="J48" s="79"/>
      <c r="K48" s="79"/>
      <c r="L48" s="42"/>
      <c r="M48" s="133"/>
      <c r="N48" s="150"/>
      <c r="O48" s="394"/>
      <c r="P48" s="42"/>
      <c r="Q48" s="79"/>
      <c r="R48" s="79"/>
      <c r="S48" s="42"/>
      <c r="T48" s="11"/>
      <c r="U48" s="345"/>
      <c r="V48" s="345"/>
    </row>
    <row r="49" spans="1:22" ht="24.75" thickBot="1">
      <c r="A49" s="27" t="s">
        <v>44</v>
      </c>
      <c r="B49" s="28">
        <f>SUM(B48,B29)</f>
        <v>4</v>
      </c>
      <c r="C49" s="28"/>
      <c r="D49" s="88"/>
      <c r="E49" s="88"/>
      <c r="F49" s="88"/>
      <c r="G49" s="88"/>
      <c r="H49" s="88"/>
      <c r="I49" s="88"/>
      <c r="J49" s="88"/>
      <c r="K49" s="88"/>
      <c r="L49" s="61"/>
      <c r="M49" s="144"/>
      <c r="N49" s="161"/>
      <c r="O49" s="405"/>
      <c r="P49" s="61"/>
      <c r="Q49" s="88">
        <f>SUM(Q29)</f>
        <v>1</v>
      </c>
      <c r="R49" s="88">
        <f>SUM(R29)</f>
        <v>1</v>
      </c>
      <c r="S49" s="61"/>
      <c r="T49" s="407">
        <f>SUM(T29)</f>
        <v>2</v>
      </c>
      <c r="U49" s="357">
        <f>T49/B49*100</f>
        <v>50</v>
      </c>
      <c r="V49" s="357"/>
    </row>
  </sheetData>
  <mergeCells count="9">
    <mergeCell ref="A1:V1"/>
    <mergeCell ref="A3:A5"/>
    <mergeCell ref="B3:B5"/>
    <mergeCell ref="C3:V3"/>
    <mergeCell ref="C4:M4"/>
    <mergeCell ref="N4:O4"/>
    <mergeCell ref="P4:S4"/>
    <mergeCell ref="T4:U4"/>
    <mergeCell ref="V4:V5"/>
  </mergeCells>
  <printOptions horizontalCentered="1"/>
  <pageMargins left="0.35433070866141736" right="0.15748031496062992" top="0.51181102362204722" bottom="0.31496062992125984" header="0.15748031496062992" footer="0.15748031496062992"/>
  <pageSetup paperSize="9" scale="62" orientation="portrait" r:id="rId1"/>
  <headerFooter>
    <oddFooter>&amp;L&amp;"TH SarabunPSK,Regular"&amp;8&amp;Z&amp;F&amp;R&amp;"TH SarabunPSK,Regular"&amp;16&amp;K00+000&amp;P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49"/>
  <sheetViews>
    <sheetView showZeros="0" tabSelected="1" view="pageBreakPreview" zoomScaleNormal="100" zoomScaleSheetLayoutView="100" workbookViewId="0">
      <selection activeCell="V23" sqref="V23"/>
    </sheetView>
  </sheetViews>
  <sheetFormatPr defaultRowHeight="14.25"/>
  <cols>
    <col min="1" max="1" width="30.625" style="7" customWidth="1"/>
    <col min="2" max="2" width="11.5" style="192" customWidth="1"/>
    <col min="3" max="3" width="3.625" customWidth="1"/>
    <col min="4" max="5" width="5.5" customWidth="1"/>
    <col min="6" max="6" width="3.625" customWidth="1"/>
    <col min="7" max="8" width="5.5" customWidth="1"/>
    <col min="9" max="9" width="3.125" bestFit="1" customWidth="1"/>
    <col min="10" max="11" width="5.5" customWidth="1"/>
    <col min="12" max="12" width="3.625" customWidth="1"/>
    <col min="13" max="13" width="4.875" customWidth="1"/>
    <col min="14" max="14" width="5.5" customWidth="1"/>
    <col min="15" max="15" width="8.125" customWidth="1"/>
    <col min="16" max="18" width="4" style="51" customWidth="1"/>
    <col min="19" max="19" width="5.125" style="51" customWidth="1"/>
    <col min="20" max="20" width="6.125" style="51" customWidth="1"/>
    <col min="21" max="21" width="6.75" style="51" customWidth="1"/>
    <col min="22" max="22" width="8" style="466" customWidth="1"/>
  </cols>
  <sheetData>
    <row r="1" spans="1:22" ht="27.75" customHeight="1">
      <c r="A1" s="495" t="s">
        <v>79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</row>
    <row r="2" spans="1:22" ht="20.25" customHeight="1" thickBot="1">
      <c r="A2" s="301" t="s">
        <v>77</v>
      </c>
      <c r="B2" s="181"/>
      <c r="C2" s="8"/>
      <c r="D2" s="8"/>
      <c r="E2" s="8"/>
      <c r="I2" s="8"/>
      <c r="J2" s="8"/>
      <c r="K2" s="8"/>
      <c r="R2" s="8"/>
      <c r="S2" s="8"/>
      <c r="T2" s="8"/>
      <c r="U2" s="8"/>
      <c r="V2" s="456"/>
    </row>
    <row r="3" spans="1:22" ht="24.75" customHeight="1" thickBot="1">
      <c r="A3" s="496" t="s">
        <v>0</v>
      </c>
      <c r="B3" s="496" t="s">
        <v>38</v>
      </c>
      <c r="C3" s="499" t="s">
        <v>67</v>
      </c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1"/>
    </row>
    <row r="4" spans="1:22" ht="39" customHeight="1">
      <c r="A4" s="497"/>
      <c r="B4" s="497"/>
      <c r="C4" s="502" t="s">
        <v>37</v>
      </c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4" t="s">
        <v>27</v>
      </c>
      <c r="O4" s="505"/>
      <c r="P4" s="506" t="s">
        <v>41</v>
      </c>
      <c r="Q4" s="507"/>
      <c r="R4" s="507"/>
      <c r="S4" s="507"/>
      <c r="T4" s="508" t="s">
        <v>27</v>
      </c>
      <c r="U4" s="509"/>
      <c r="V4" s="518" t="s">
        <v>32</v>
      </c>
    </row>
    <row r="5" spans="1:22" ht="35.25" customHeight="1" thickBot="1">
      <c r="A5" s="498"/>
      <c r="B5" s="498"/>
      <c r="C5" s="391" t="s">
        <v>29</v>
      </c>
      <c r="D5" s="126" t="s">
        <v>33</v>
      </c>
      <c r="E5" s="126" t="s">
        <v>34</v>
      </c>
      <c r="F5" s="126" t="s">
        <v>28</v>
      </c>
      <c r="G5" s="126" t="s">
        <v>35</v>
      </c>
      <c r="H5" s="126" t="s">
        <v>36</v>
      </c>
      <c r="I5" s="126" t="s">
        <v>30</v>
      </c>
      <c r="J5" s="126" t="s">
        <v>45</v>
      </c>
      <c r="K5" s="126" t="s">
        <v>46</v>
      </c>
      <c r="L5" s="127" t="s">
        <v>47</v>
      </c>
      <c r="M5" s="176" t="s">
        <v>48</v>
      </c>
      <c r="N5" s="146" t="s">
        <v>39</v>
      </c>
      <c r="O5" s="325" t="s">
        <v>40</v>
      </c>
      <c r="P5" s="324">
        <v>1</v>
      </c>
      <c r="Q5" s="75">
        <v>2</v>
      </c>
      <c r="R5" s="75">
        <v>3</v>
      </c>
      <c r="S5" s="99" t="s">
        <v>31</v>
      </c>
      <c r="T5" s="162" t="s">
        <v>42</v>
      </c>
      <c r="U5" s="340" t="s">
        <v>43</v>
      </c>
      <c r="V5" s="519"/>
    </row>
    <row r="6" spans="1:22" ht="20.100000000000001" customHeight="1">
      <c r="A6" s="418" t="s">
        <v>1</v>
      </c>
      <c r="B6" s="419"/>
      <c r="C6" s="419"/>
      <c r="D6" s="420"/>
      <c r="E6" s="420"/>
      <c r="F6" s="420"/>
      <c r="G6" s="420"/>
      <c r="H6" s="420"/>
      <c r="I6" s="420"/>
      <c r="J6" s="420"/>
      <c r="K6" s="420"/>
      <c r="L6" s="421"/>
      <c r="M6" s="422"/>
      <c r="N6" s="423"/>
      <c r="O6" s="332"/>
      <c r="P6" s="421"/>
      <c r="Q6" s="420"/>
      <c r="R6" s="420"/>
      <c r="S6" s="294"/>
      <c r="T6" s="424"/>
      <c r="U6" s="425"/>
      <c r="V6" s="457"/>
    </row>
    <row r="7" spans="1:22" ht="20.100000000000001" customHeight="1">
      <c r="A7" s="426" t="s">
        <v>2</v>
      </c>
      <c r="B7" s="427">
        <v>3</v>
      </c>
      <c r="C7" s="427"/>
      <c r="D7" s="428"/>
      <c r="E7" s="428"/>
      <c r="F7" s="428"/>
      <c r="G7" s="428"/>
      <c r="H7" s="428"/>
      <c r="I7" s="428"/>
      <c r="J7" s="428"/>
      <c r="K7" s="428"/>
      <c r="L7" s="429"/>
      <c r="M7" s="430"/>
      <c r="N7" s="431"/>
      <c r="O7" s="432"/>
      <c r="P7" s="429"/>
      <c r="Q7" s="428"/>
      <c r="R7" s="428">
        <v>1</v>
      </c>
      <c r="S7" s="433"/>
      <c r="T7" s="434">
        <f>SUM(P7:S7)</f>
        <v>1</v>
      </c>
      <c r="U7" s="366">
        <f>T7/B7*100</f>
        <v>33.333333333333329</v>
      </c>
      <c r="V7" s="435"/>
    </row>
    <row r="8" spans="1:22" ht="20.100000000000001" customHeight="1">
      <c r="A8" s="15" t="s">
        <v>3</v>
      </c>
      <c r="B8" s="177">
        <v>3</v>
      </c>
      <c r="C8" s="177"/>
      <c r="D8" s="115"/>
      <c r="E8" s="115"/>
      <c r="F8" s="115"/>
      <c r="G8" s="115"/>
      <c r="H8" s="115"/>
      <c r="I8" s="115"/>
      <c r="J8" s="115"/>
      <c r="K8" s="115"/>
      <c r="L8" s="205"/>
      <c r="M8" s="165"/>
      <c r="N8" s="206"/>
      <c r="O8" s="329"/>
      <c r="P8" s="205"/>
      <c r="Q8" s="115"/>
      <c r="R8" s="115"/>
      <c r="S8" s="102"/>
      <c r="T8" s="91"/>
      <c r="U8" s="343"/>
      <c r="V8" s="436"/>
    </row>
    <row r="9" spans="1:22" ht="20.100000000000001" customHeight="1">
      <c r="A9" s="15" t="s">
        <v>4</v>
      </c>
      <c r="B9" s="177">
        <v>1</v>
      </c>
      <c r="C9" s="177"/>
      <c r="D9" s="115"/>
      <c r="E9" s="115"/>
      <c r="F9" s="115"/>
      <c r="G9" s="115"/>
      <c r="H9" s="115"/>
      <c r="I9" s="115"/>
      <c r="J9" s="115"/>
      <c r="K9" s="115"/>
      <c r="L9" s="205"/>
      <c r="M9" s="165"/>
      <c r="N9" s="206"/>
      <c r="O9" s="329"/>
      <c r="P9" s="205"/>
      <c r="Q9" s="115"/>
      <c r="R9" s="115"/>
      <c r="S9" s="102"/>
      <c r="T9" s="91"/>
      <c r="U9" s="343"/>
      <c r="V9" s="436"/>
    </row>
    <row r="10" spans="1:22" ht="20.100000000000001" customHeight="1">
      <c r="A10" s="15" t="s">
        <v>5</v>
      </c>
      <c r="B10" s="177">
        <v>8</v>
      </c>
      <c r="C10" s="177"/>
      <c r="D10" s="115"/>
      <c r="E10" s="115">
        <v>1</v>
      </c>
      <c r="F10" s="115"/>
      <c r="G10" s="115"/>
      <c r="H10" s="115"/>
      <c r="I10" s="115"/>
      <c r="J10" s="115"/>
      <c r="K10" s="115"/>
      <c r="L10" s="205"/>
      <c r="M10" s="165"/>
      <c r="N10" s="206">
        <f>SUM(C10:M10)</f>
        <v>1</v>
      </c>
      <c r="O10" s="410">
        <f>N10/B10*100</f>
        <v>12.5</v>
      </c>
      <c r="P10" s="205"/>
      <c r="Q10" s="115"/>
      <c r="R10" s="115">
        <v>1</v>
      </c>
      <c r="S10" s="102"/>
      <c r="T10" s="90">
        <f t="shared" ref="T10:T15" si="0">SUM(P10:S10)</f>
        <v>1</v>
      </c>
      <c r="U10" s="328">
        <f t="shared" ref="U10:U11" si="1">T10/B10*100</f>
        <v>12.5</v>
      </c>
      <c r="V10" s="436">
        <f>(C10*3+D10*3.33+E10*3.66+F10*4+G10*4.33+H10*4.66+I10*5+J10*5.33+K10*5.66+L10*6+M10*6.33)/SUM(C10:M10)</f>
        <v>3.66</v>
      </c>
    </row>
    <row r="11" spans="1:22" ht="20.100000000000001" customHeight="1">
      <c r="A11" s="15" t="s">
        <v>6</v>
      </c>
      <c r="B11" s="177">
        <v>6</v>
      </c>
      <c r="C11" s="177"/>
      <c r="D11" s="115"/>
      <c r="E11" s="115"/>
      <c r="F11" s="115"/>
      <c r="G11" s="115"/>
      <c r="H11" s="115"/>
      <c r="I11" s="115"/>
      <c r="J11" s="115"/>
      <c r="K11" s="115"/>
      <c r="L11" s="205"/>
      <c r="M11" s="165"/>
      <c r="N11" s="206"/>
      <c r="O11" s="329"/>
      <c r="P11" s="205">
        <v>1</v>
      </c>
      <c r="Q11" s="115">
        <v>1</v>
      </c>
      <c r="R11" s="115"/>
      <c r="S11" s="102"/>
      <c r="T11" s="90">
        <f t="shared" si="0"/>
        <v>2</v>
      </c>
      <c r="U11" s="328">
        <f t="shared" si="1"/>
        <v>33.333333333333329</v>
      </c>
      <c r="V11" s="436"/>
    </row>
    <row r="12" spans="1:22" ht="20.100000000000001" customHeight="1">
      <c r="A12" s="15" t="s">
        <v>7</v>
      </c>
      <c r="B12" s="177"/>
      <c r="C12" s="177"/>
      <c r="D12" s="115"/>
      <c r="E12" s="115"/>
      <c r="F12" s="115"/>
      <c r="G12" s="115"/>
      <c r="H12" s="115"/>
      <c r="I12" s="115"/>
      <c r="J12" s="115"/>
      <c r="K12" s="115"/>
      <c r="L12" s="205"/>
      <c r="M12" s="165"/>
      <c r="N12" s="206"/>
      <c r="O12" s="329"/>
      <c r="P12" s="205"/>
      <c r="Q12" s="115"/>
      <c r="R12" s="115"/>
      <c r="S12" s="102"/>
      <c r="T12" s="90">
        <f t="shared" si="0"/>
        <v>0</v>
      </c>
      <c r="U12" s="343"/>
      <c r="V12" s="436"/>
    </row>
    <row r="13" spans="1:22" ht="20.100000000000001" customHeight="1">
      <c r="A13" s="15" t="s">
        <v>8</v>
      </c>
      <c r="B13" s="177">
        <v>2</v>
      </c>
      <c r="C13" s="177"/>
      <c r="D13" s="115"/>
      <c r="E13" s="115"/>
      <c r="F13" s="115"/>
      <c r="G13" s="115"/>
      <c r="H13" s="115"/>
      <c r="I13" s="115"/>
      <c r="J13" s="115"/>
      <c r="K13" s="115"/>
      <c r="L13" s="205"/>
      <c r="M13" s="165"/>
      <c r="N13" s="206"/>
      <c r="O13" s="329"/>
      <c r="P13" s="205"/>
      <c r="Q13" s="115"/>
      <c r="R13" s="115"/>
      <c r="S13" s="102"/>
      <c r="T13" s="90">
        <f t="shared" si="0"/>
        <v>0</v>
      </c>
      <c r="U13" s="343"/>
      <c r="V13" s="436"/>
    </row>
    <row r="14" spans="1:22" ht="20.100000000000001" customHeight="1">
      <c r="A14" s="15" t="s">
        <v>9</v>
      </c>
      <c r="B14" s="177"/>
      <c r="C14" s="177"/>
      <c r="D14" s="115"/>
      <c r="E14" s="115"/>
      <c r="F14" s="115"/>
      <c r="G14" s="115"/>
      <c r="H14" s="115"/>
      <c r="I14" s="115"/>
      <c r="J14" s="115"/>
      <c r="K14" s="115"/>
      <c r="L14" s="205"/>
      <c r="M14" s="165"/>
      <c r="N14" s="206"/>
      <c r="O14" s="329"/>
      <c r="P14" s="205"/>
      <c r="Q14" s="115"/>
      <c r="R14" s="115"/>
      <c r="S14" s="102"/>
      <c r="T14" s="90">
        <f t="shared" si="0"/>
        <v>0</v>
      </c>
      <c r="U14" s="343"/>
      <c r="V14" s="436"/>
    </row>
    <row r="15" spans="1:22" ht="20.100000000000001" customHeight="1">
      <c r="A15" s="15" t="s">
        <v>10</v>
      </c>
      <c r="B15" s="177">
        <v>3</v>
      </c>
      <c r="C15" s="177"/>
      <c r="D15" s="115"/>
      <c r="E15" s="115"/>
      <c r="F15" s="115"/>
      <c r="G15" s="115"/>
      <c r="H15" s="115"/>
      <c r="I15" s="115"/>
      <c r="J15" s="115"/>
      <c r="K15" s="115"/>
      <c r="L15" s="205"/>
      <c r="M15" s="165"/>
      <c r="N15" s="206"/>
      <c r="O15" s="329"/>
      <c r="P15" s="205"/>
      <c r="Q15" s="115"/>
      <c r="R15" s="115"/>
      <c r="S15" s="102">
        <v>1</v>
      </c>
      <c r="T15" s="90">
        <f t="shared" si="0"/>
        <v>1</v>
      </c>
      <c r="U15" s="328">
        <f>T15/B15*100</f>
        <v>33.333333333333329</v>
      </c>
      <c r="V15" s="436"/>
    </row>
    <row r="16" spans="1:22" ht="20.100000000000001" customHeight="1">
      <c r="A16" s="16" t="s">
        <v>11</v>
      </c>
      <c r="B16" s="178">
        <v>4</v>
      </c>
      <c r="C16" s="178"/>
      <c r="D16" s="116"/>
      <c r="E16" s="116"/>
      <c r="F16" s="116"/>
      <c r="G16" s="116"/>
      <c r="H16" s="116"/>
      <c r="I16" s="116"/>
      <c r="J16" s="116"/>
      <c r="K16" s="116"/>
      <c r="L16" s="207"/>
      <c r="M16" s="166"/>
      <c r="N16" s="208"/>
      <c r="O16" s="330"/>
      <c r="P16" s="207"/>
      <c r="Q16" s="116"/>
      <c r="R16" s="116"/>
      <c r="S16" s="103"/>
      <c r="T16" s="92"/>
      <c r="U16" s="369"/>
      <c r="V16" s="458"/>
    </row>
    <row r="17" spans="1:22" ht="20.100000000000001" customHeight="1" thickBot="1">
      <c r="A17" s="2" t="s">
        <v>12</v>
      </c>
      <c r="B17" s="11">
        <f>SUM(B7:B16)</f>
        <v>30</v>
      </c>
      <c r="C17" s="11">
        <f t="shared" ref="C17:N17" si="2">SUM(C7:C16)</f>
        <v>0</v>
      </c>
      <c r="D17" s="79">
        <f t="shared" si="2"/>
        <v>0</v>
      </c>
      <c r="E17" s="79">
        <f t="shared" si="2"/>
        <v>1</v>
      </c>
      <c r="F17" s="79">
        <f t="shared" si="2"/>
        <v>0</v>
      </c>
      <c r="G17" s="79">
        <f t="shared" si="2"/>
        <v>0</v>
      </c>
      <c r="H17" s="79">
        <f t="shared" si="2"/>
        <v>0</v>
      </c>
      <c r="I17" s="79">
        <f t="shared" si="2"/>
        <v>0</v>
      </c>
      <c r="J17" s="79">
        <f t="shared" si="2"/>
        <v>0</v>
      </c>
      <c r="K17" s="79">
        <f t="shared" si="2"/>
        <v>0</v>
      </c>
      <c r="L17" s="79">
        <f t="shared" si="2"/>
        <v>0</v>
      </c>
      <c r="M17" s="133">
        <f t="shared" si="2"/>
        <v>0</v>
      </c>
      <c r="N17" s="385">
        <f t="shared" si="2"/>
        <v>1</v>
      </c>
      <c r="O17" s="411">
        <f>N17/B17*100</f>
        <v>3.3333333333333335</v>
      </c>
      <c r="P17" s="42">
        <f>SUM(P11:P16)</f>
        <v>1</v>
      </c>
      <c r="Q17" s="79">
        <f t="shared" ref="Q17:S17" si="3">SUM(Q11:Q16)</f>
        <v>1</v>
      </c>
      <c r="R17" s="79">
        <f>SUM(R7:R16)</f>
        <v>2</v>
      </c>
      <c r="S17" s="72">
        <f t="shared" si="3"/>
        <v>1</v>
      </c>
      <c r="T17" s="6">
        <f>SUM(T7:T16)</f>
        <v>5</v>
      </c>
      <c r="U17" s="345">
        <f>T17/B17*100</f>
        <v>16.666666666666664</v>
      </c>
      <c r="V17" s="437">
        <f>(C17*3+D17*3.33+E17*3.66+F17*4+G17*4.33+H17*4.66+I17*5+J17*5.33+K17*5.66+L17*6+M17*6.33)/SUM(C17:M17)</f>
        <v>3.66</v>
      </c>
    </row>
    <row r="18" spans="1:22" ht="20.100000000000001" customHeight="1">
      <c r="A18" s="3" t="s">
        <v>13</v>
      </c>
      <c r="B18" s="179"/>
      <c r="C18" s="179"/>
      <c r="D18" s="113"/>
      <c r="E18" s="113"/>
      <c r="F18" s="113"/>
      <c r="G18" s="113"/>
      <c r="H18" s="113"/>
      <c r="I18" s="113"/>
      <c r="J18" s="113"/>
      <c r="K18" s="113"/>
      <c r="L18" s="209"/>
      <c r="M18" s="163"/>
      <c r="N18" s="210"/>
      <c r="O18" s="332"/>
      <c r="P18" s="209"/>
      <c r="Q18" s="113"/>
      <c r="R18" s="113"/>
      <c r="S18" s="100"/>
      <c r="T18" s="89"/>
      <c r="U18" s="341"/>
      <c r="V18" s="459"/>
    </row>
    <row r="19" spans="1:22" ht="20.100000000000001" customHeight="1">
      <c r="A19" s="17" t="s">
        <v>14</v>
      </c>
      <c r="B19" s="180">
        <v>5</v>
      </c>
      <c r="C19" s="180"/>
      <c r="D19" s="117"/>
      <c r="E19" s="117">
        <v>2</v>
      </c>
      <c r="F19" s="117"/>
      <c r="G19" s="117"/>
      <c r="H19" s="117"/>
      <c r="I19" s="117"/>
      <c r="J19" s="117"/>
      <c r="K19" s="117"/>
      <c r="L19" s="211"/>
      <c r="M19" s="167"/>
      <c r="N19" s="194">
        <f>SUM(C19:M19)</f>
        <v>2</v>
      </c>
      <c r="O19" s="412">
        <f t="shared" ref="O19:O21" si="4">N19/B19*100</f>
        <v>40</v>
      </c>
      <c r="P19" s="211"/>
      <c r="Q19" s="117"/>
      <c r="R19" s="117"/>
      <c r="S19" s="104">
        <v>1</v>
      </c>
      <c r="T19" s="93">
        <f>SUM(S19)</f>
        <v>1</v>
      </c>
      <c r="U19" s="347">
        <f>T19/B19*100</f>
        <v>20</v>
      </c>
      <c r="V19" s="438">
        <f>(C19*3+D19*3.33+E19*3.66+F19*4+G19*4.33+H19*4.66+I19*5+J19*5.33+K19*5.66+L19*6+M19*6.33)/SUM(C19:M19)</f>
        <v>3.66</v>
      </c>
    </row>
    <row r="20" spans="1:22" ht="20.100000000000001" customHeight="1">
      <c r="A20" s="10" t="s">
        <v>15</v>
      </c>
      <c r="B20" s="183"/>
      <c r="C20" s="183"/>
      <c r="D20" s="118"/>
      <c r="E20" s="118"/>
      <c r="F20" s="118"/>
      <c r="G20" s="118"/>
      <c r="H20" s="118"/>
      <c r="I20" s="118"/>
      <c r="J20" s="118"/>
      <c r="K20" s="118"/>
      <c r="L20" s="195"/>
      <c r="M20" s="168"/>
      <c r="N20" s="196">
        <f t="shared" ref="N20:N22" si="5">SUM(C20:M20)</f>
        <v>0</v>
      </c>
      <c r="O20" s="410"/>
      <c r="P20" s="195"/>
      <c r="Q20" s="118"/>
      <c r="R20" s="118"/>
      <c r="S20" s="105"/>
      <c r="T20" s="94"/>
      <c r="U20" s="372"/>
      <c r="V20" s="460"/>
    </row>
    <row r="21" spans="1:22" ht="20.100000000000001" customHeight="1">
      <c r="A21" s="18" t="s">
        <v>16</v>
      </c>
      <c r="B21" s="184">
        <v>8</v>
      </c>
      <c r="C21" s="184"/>
      <c r="D21" s="40">
        <v>3</v>
      </c>
      <c r="E21" s="40">
        <v>1</v>
      </c>
      <c r="F21" s="40"/>
      <c r="G21" s="40"/>
      <c r="H21" s="40"/>
      <c r="I21" s="40"/>
      <c r="J21" s="40"/>
      <c r="K21" s="40"/>
      <c r="L21" s="197"/>
      <c r="M21" s="169"/>
      <c r="N21" s="196">
        <f t="shared" si="5"/>
        <v>4</v>
      </c>
      <c r="O21" s="410">
        <f t="shared" si="4"/>
        <v>50</v>
      </c>
      <c r="P21" s="197"/>
      <c r="Q21" s="40"/>
      <c r="R21" s="40"/>
      <c r="S21" s="106"/>
      <c r="T21" s="30"/>
      <c r="U21" s="373"/>
      <c r="V21" s="461">
        <f>(C21*3+D21*3.33+E21*3.66+F21*4+G21*4.33+H21*4.66+I21*5+J21*5.33+K21*5.66+L21*6+M21*6.33)/SUM(C21:M21)</f>
        <v>3.4125000000000001</v>
      </c>
    </row>
    <row r="22" spans="1:22" ht="20.100000000000001" customHeight="1">
      <c r="A22" s="19" t="s">
        <v>17</v>
      </c>
      <c r="B22" s="185"/>
      <c r="C22" s="185"/>
      <c r="D22" s="119"/>
      <c r="E22" s="119"/>
      <c r="F22" s="119"/>
      <c r="G22" s="119"/>
      <c r="H22" s="119"/>
      <c r="I22" s="119"/>
      <c r="J22" s="119"/>
      <c r="K22" s="119"/>
      <c r="L22" s="199"/>
      <c r="M22" s="170"/>
      <c r="N22" s="386">
        <f t="shared" si="5"/>
        <v>0</v>
      </c>
      <c r="O22" s="413"/>
      <c r="P22" s="199"/>
      <c r="Q22" s="119"/>
      <c r="R22" s="119"/>
      <c r="S22" s="107"/>
      <c r="T22" s="95"/>
      <c r="U22" s="374"/>
      <c r="V22" s="462"/>
    </row>
    <row r="23" spans="1:22" ht="20.100000000000001" customHeight="1" thickBot="1">
      <c r="A23" s="2" t="s">
        <v>18</v>
      </c>
      <c r="B23" s="11">
        <f>SUM(B19:B22)</f>
        <v>13</v>
      </c>
      <c r="C23" s="11">
        <f>SUM(C19:C22)</f>
        <v>0</v>
      </c>
      <c r="D23" s="79">
        <f>SUM(D19:D22)</f>
        <v>3</v>
      </c>
      <c r="E23" s="79">
        <f>SUM(E19:E22)</f>
        <v>3</v>
      </c>
      <c r="F23" s="79">
        <f t="shared" ref="F23:M23" si="6">SUM(F19:F22)</f>
        <v>0</v>
      </c>
      <c r="G23" s="79">
        <f t="shared" si="6"/>
        <v>0</v>
      </c>
      <c r="H23" s="79">
        <f t="shared" si="6"/>
        <v>0</v>
      </c>
      <c r="I23" s="79">
        <f t="shared" si="6"/>
        <v>0</v>
      </c>
      <c r="J23" s="79">
        <f t="shared" si="6"/>
        <v>0</v>
      </c>
      <c r="K23" s="79">
        <f t="shared" si="6"/>
        <v>0</v>
      </c>
      <c r="L23" s="79">
        <f t="shared" si="6"/>
        <v>0</v>
      </c>
      <c r="M23" s="133">
        <f t="shared" si="6"/>
        <v>0</v>
      </c>
      <c r="N23" s="385">
        <f>SUM(N19:N22)</f>
        <v>6</v>
      </c>
      <c r="O23" s="411">
        <f>N23/B23*100</f>
        <v>46.153846153846153</v>
      </c>
      <c r="P23" s="42"/>
      <c r="Q23" s="79"/>
      <c r="R23" s="79"/>
      <c r="S23" s="72">
        <f>SUM(S19:S22)</f>
        <v>1</v>
      </c>
      <c r="T23" s="6">
        <f>SUM(S23)</f>
        <v>1</v>
      </c>
      <c r="U23" s="345">
        <f>T23/B23*100</f>
        <v>7.6923076923076925</v>
      </c>
      <c r="V23" s="437">
        <f>(C23*3+D23*3.33+E23*3.66+F23*4+G23*4.33+H23*4.66+I23*5+J23*5.33+K23*5.66+L23*6+M23*6.33)/SUM(C23:M23)</f>
        <v>3.4949999999999997</v>
      </c>
    </row>
    <row r="24" spans="1:22" ht="20.100000000000001" customHeight="1">
      <c r="A24" s="1" t="s">
        <v>19</v>
      </c>
      <c r="B24" s="186"/>
      <c r="C24" s="186"/>
      <c r="D24" s="120"/>
      <c r="E24" s="120"/>
      <c r="F24" s="120"/>
      <c r="G24" s="120"/>
      <c r="H24" s="120"/>
      <c r="I24" s="120"/>
      <c r="J24" s="120"/>
      <c r="K24" s="120"/>
      <c r="L24" s="213"/>
      <c r="M24" s="171"/>
      <c r="N24" s="214"/>
      <c r="O24" s="335"/>
      <c r="P24" s="213"/>
      <c r="Q24" s="120"/>
      <c r="R24" s="120"/>
      <c r="S24" s="108"/>
      <c r="T24" s="4"/>
      <c r="U24" s="375"/>
      <c r="V24" s="463"/>
    </row>
    <row r="25" spans="1:22" ht="20.100000000000001" customHeight="1">
      <c r="A25" s="20" t="s">
        <v>20</v>
      </c>
      <c r="B25" s="187"/>
      <c r="C25" s="187"/>
      <c r="D25" s="41"/>
      <c r="E25" s="41"/>
      <c r="F25" s="41"/>
      <c r="G25" s="41"/>
      <c r="H25" s="41"/>
      <c r="I25" s="41"/>
      <c r="J25" s="41"/>
      <c r="K25" s="41"/>
      <c r="L25" s="193"/>
      <c r="M25" s="172"/>
      <c r="N25" s="194"/>
      <c r="O25" s="336"/>
      <c r="P25" s="193"/>
      <c r="Q25" s="41"/>
      <c r="R25" s="41"/>
      <c r="S25" s="109"/>
      <c r="T25" s="32"/>
      <c r="U25" s="376"/>
      <c r="V25" s="464"/>
    </row>
    <row r="26" spans="1:22" ht="20.100000000000001" customHeight="1">
      <c r="A26" s="10" t="s">
        <v>21</v>
      </c>
      <c r="B26" s="183">
        <v>2</v>
      </c>
      <c r="C26" s="183">
        <v>1</v>
      </c>
      <c r="D26" s="118"/>
      <c r="E26" s="118"/>
      <c r="F26" s="118"/>
      <c r="G26" s="118"/>
      <c r="H26" s="118"/>
      <c r="I26" s="118"/>
      <c r="J26" s="118"/>
      <c r="K26" s="118"/>
      <c r="L26" s="195"/>
      <c r="M26" s="168"/>
      <c r="N26" s="196">
        <f>SUM(C26:M26)</f>
        <v>1</v>
      </c>
      <c r="O26" s="410">
        <f t="shared" ref="O26" si="7">N26/B26*100</f>
        <v>50</v>
      </c>
      <c r="P26" s="195"/>
      <c r="Q26" s="118"/>
      <c r="R26" s="118"/>
      <c r="S26" s="105"/>
      <c r="T26" s="94"/>
      <c r="U26" s="372"/>
      <c r="V26" s="460">
        <f>(C26*3+D26*3.33+E26*3.66+F26*4+G26*4.33+H26*4.66+I26*5+J26*5.33+K26*5.66+L26*6+M26*6.33)/SUM(C26:M26)</f>
        <v>3</v>
      </c>
    </row>
    <row r="27" spans="1:22" ht="20.100000000000001" customHeight="1">
      <c r="A27" s="18" t="s">
        <v>22</v>
      </c>
      <c r="B27" s="184">
        <v>2</v>
      </c>
      <c r="C27" s="184"/>
      <c r="D27" s="40"/>
      <c r="E27" s="40"/>
      <c r="F27" s="40"/>
      <c r="G27" s="40"/>
      <c r="H27" s="40"/>
      <c r="I27" s="40"/>
      <c r="J27" s="40"/>
      <c r="K27" s="40"/>
      <c r="L27" s="197"/>
      <c r="M27" s="169"/>
      <c r="N27" s="198"/>
      <c r="O27" s="338"/>
      <c r="P27" s="197"/>
      <c r="Q27" s="40"/>
      <c r="R27" s="40"/>
      <c r="S27" s="106"/>
      <c r="T27" s="30"/>
      <c r="U27" s="373"/>
      <c r="V27" s="461"/>
    </row>
    <row r="28" spans="1:22" ht="20.100000000000001" customHeight="1">
      <c r="A28" s="19" t="s">
        <v>23</v>
      </c>
      <c r="B28" s="185">
        <v>5</v>
      </c>
      <c r="C28" s="185"/>
      <c r="D28" s="119"/>
      <c r="E28" s="119"/>
      <c r="F28" s="119"/>
      <c r="G28" s="119"/>
      <c r="H28" s="119"/>
      <c r="I28" s="119"/>
      <c r="J28" s="119"/>
      <c r="K28" s="119"/>
      <c r="L28" s="199"/>
      <c r="M28" s="170"/>
      <c r="N28" s="200"/>
      <c r="O28" s="414"/>
      <c r="P28" s="199"/>
      <c r="Q28" s="119"/>
      <c r="R28" s="119"/>
      <c r="S28" s="107"/>
      <c r="T28" s="95"/>
      <c r="U28" s="374"/>
      <c r="V28" s="462"/>
    </row>
    <row r="29" spans="1:22" ht="20.100000000000001" customHeight="1" thickBot="1">
      <c r="A29" s="5" t="s">
        <v>24</v>
      </c>
      <c r="B29" s="13">
        <f>SUM(B26:B28)</f>
        <v>9</v>
      </c>
      <c r="C29" s="11">
        <f>SUM(C25:C28)</f>
        <v>1</v>
      </c>
      <c r="D29" s="79">
        <f>SUM(D25:D28)</f>
        <v>0</v>
      </c>
      <c r="E29" s="79">
        <f>SUM(E25:E28)</f>
        <v>0</v>
      </c>
      <c r="F29" s="79">
        <f t="shared" ref="F29:M29" si="8">SUM(F25:F28)</f>
        <v>0</v>
      </c>
      <c r="G29" s="79">
        <f t="shared" si="8"/>
        <v>0</v>
      </c>
      <c r="H29" s="79">
        <f t="shared" si="8"/>
        <v>0</v>
      </c>
      <c r="I29" s="79">
        <f t="shared" si="8"/>
        <v>0</v>
      </c>
      <c r="J29" s="79">
        <f t="shared" si="8"/>
        <v>0</v>
      </c>
      <c r="K29" s="79">
        <f t="shared" si="8"/>
        <v>0</v>
      </c>
      <c r="L29" s="79">
        <f t="shared" si="8"/>
        <v>0</v>
      </c>
      <c r="M29" s="133">
        <f t="shared" si="8"/>
        <v>0</v>
      </c>
      <c r="N29" s="385">
        <f>SUM(N25:N28)</f>
        <v>1</v>
      </c>
      <c r="O29" s="411">
        <f>N29/B29*100</f>
        <v>11.111111111111111</v>
      </c>
      <c r="P29" s="43"/>
      <c r="Q29" s="84"/>
      <c r="R29" s="84"/>
      <c r="S29" s="73"/>
      <c r="T29" s="14"/>
      <c r="U29" s="417"/>
      <c r="V29" s="465">
        <f>(C29*3+D29*3.33+E29*3.66+F29*4+G29*4.33+H29*4.66+I29*5+J29*5.33+K29*5.66+L29*6+M29*6.33)/SUM(C29:M29)</f>
        <v>3</v>
      </c>
    </row>
    <row r="30" spans="1:22" ht="20.100000000000001" customHeight="1">
      <c r="A30" s="1" t="s">
        <v>25</v>
      </c>
      <c r="B30" s="186"/>
      <c r="C30" s="186"/>
      <c r="D30" s="120"/>
      <c r="E30" s="120"/>
      <c r="F30" s="120"/>
      <c r="G30" s="120"/>
      <c r="H30" s="120"/>
      <c r="I30" s="120"/>
      <c r="J30" s="120"/>
      <c r="K30" s="120"/>
      <c r="L30" s="213"/>
      <c r="M30" s="171"/>
      <c r="N30" s="214"/>
      <c r="O30" s="335"/>
      <c r="P30" s="213"/>
      <c r="Q30" s="120"/>
      <c r="R30" s="120"/>
      <c r="S30" s="108"/>
      <c r="T30" s="4"/>
      <c r="U30" s="375"/>
      <c r="V30" s="463"/>
    </row>
    <row r="31" spans="1:22" ht="20.100000000000001" customHeight="1">
      <c r="A31" s="24" t="s">
        <v>49</v>
      </c>
      <c r="B31" s="188">
        <v>3</v>
      </c>
      <c r="C31" s="215"/>
      <c r="D31" s="121"/>
      <c r="E31" s="121"/>
      <c r="F31" s="121"/>
      <c r="G31" s="121"/>
      <c r="H31" s="121"/>
      <c r="I31" s="121"/>
      <c r="J31" s="121"/>
      <c r="K31" s="121"/>
      <c r="L31" s="216"/>
      <c r="M31" s="173"/>
      <c r="N31" s="217"/>
      <c r="O31" s="339"/>
      <c r="P31" s="216"/>
      <c r="Q31" s="121"/>
      <c r="R31" s="121">
        <v>2</v>
      </c>
      <c r="S31" s="110"/>
      <c r="T31" s="96">
        <f>SUM(R31:S31)</f>
        <v>2</v>
      </c>
      <c r="U31" s="354">
        <f>T31/B31*100</f>
        <v>66.666666666666657</v>
      </c>
      <c r="V31" s="439"/>
    </row>
    <row r="32" spans="1:22" ht="20.100000000000001" customHeight="1">
      <c r="A32" s="26" t="s">
        <v>50</v>
      </c>
      <c r="B32" s="189">
        <v>2</v>
      </c>
      <c r="C32" s="218"/>
      <c r="D32" s="122"/>
      <c r="E32" s="122"/>
      <c r="F32" s="122"/>
      <c r="G32" s="122"/>
      <c r="H32" s="122"/>
      <c r="I32" s="122"/>
      <c r="J32" s="122"/>
      <c r="K32" s="122"/>
      <c r="L32" s="219"/>
      <c r="M32" s="174"/>
      <c r="N32" s="220"/>
      <c r="O32" s="415"/>
      <c r="P32" s="219"/>
      <c r="Q32" s="122"/>
      <c r="R32" s="122"/>
      <c r="S32" s="111"/>
      <c r="T32" s="97"/>
      <c r="U32" s="380"/>
      <c r="V32" s="440"/>
    </row>
    <row r="33" spans="1:22" ht="20.100000000000001" customHeight="1">
      <c r="A33" s="21" t="s">
        <v>51</v>
      </c>
      <c r="B33" s="190"/>
      <c r="C33" s="191"/>
      <c r="D33" s="123"/>
      <c r="E33" s="123"/>
      <c r="F33" s="123"/>
      <c r="G33" s="123"/>
      <c r="H33" s="123"/>
      <c r="I33" s="123"/>
      <c r="J33" s="123"/>
      <c r="K33" s="123"/>
      <c r="L33" s="221"/>
      <c r="M33" s="175"/>
      <c r="N33" s="222"/>
      <c r="O33" s="416"/>
      <c r="P33" s="221"/>
      <c r="Q33" s="123"/>
      <c r="R33" s="123"/>
      <c r="S33" s="112"/>
      <c r="T33" s="98"/>
      <c r="U33" s="381"/>
      <c r="V33" s="441"/>
    </row>
    <row r="34" spans="1:22" ht="20.100000000000001" customHeight="1">
      <c r="A34" s="21" t="s">
        <v>52</v>
      </c>
      <c r="B34" s="189">
        <v>2</v>
      </c>
      <c r="C34" s="218">
        <v>2</v>
      </c>
      <c r="D34" s="122"/>
      <c r="E34" s="122"/>
      <c r="F34" s="122"/>
      <c r="G34" s="122"/>
      <c r="H34" s="122"/>
      <c r="I34" s="122"/>
      <c r="J34" s="122"/>
      <c r="K34" s="122"/>
      <c r="L34" s="219"/>
      <c r="M34" s="174"/>
      <c r="N34" s="196">
        <f>SUM(C34:M34)</f>
        <v>2</v>
      </c>
      <c r="O34" s="410">
        <f t="shared" ref="O34" si="9">N34/B34*100</f>
        <v>100</v>
      </c>
      <c r="P34" s="219"/>
      <c r="Q34" s="122"/>
      <c r="R34" s="122"/>
      <c r="S34" s="111"/>
      <c r="T34" s="97"/>
      <c r="U34" s="380"/>
      <c r="V34" s="440">
        <f>(C34*3+D34*3.33+E34*3.66+F34*4+G34*4.33+H34*4.66+I34*5+J34*5.33+K34*5.66+L34*6+M34*6.33)/SUM(C34:M34)</f>
        <v>3</v>
      </c>
    </row>
    <row r="35" spans="1:22" ht="20.100000000000001" customHeight="1">
      <c r="A35" s="25" t="s">
        <v>53</v>
      </c>
      <c r="B35" s="190"/>
      <c r="C35" s="191"/>
      <c r="D35" s="123"/>
      <c r="E35" s="123"/>
      <c r="F35" s="123"/>
      <c r="G35" s="123"/>
      <c r="H35" s="123"/>
      <c r="I35" s="123"/>
      <c r="J35" s="123"/>
      <c r="K35" s="123"/>
      <c r="L35" s="221"/>
      <c r="M35" s="175"/>
      <c r="N35" s="222"/>
      <c r="O35" s="416"/>
      <c r="P35" s="221"/>
      <c r="Q35" s="123"/>
      <c r="R35" s="123"/>
      <c r="S35" s="112"/>
      <c r="T35" s="98"/>
      <c r="U35" s="381"/>
      <c r="V35" s="441"/>
    </row>
    <row r="36" spans="1:22" ht="20.100000000000001" customHeight="1">
      <c r="A36" s="25" t="s">
        <v>54</v>
      </c>
      <c r="B36" s="189">
        <v>1</v>
      </c>
      <c r="C36" s="218"/>
      <c r="D36" s="122"/>
      <c r="E36" s="122"/>
      <c r="F36" s="122"/>
      <c r="G36" s="122"/>
      <c r="H36" s="122"/>
      <c r="I36" s="122"/>
      <c r="J36" s="122"/>
      <c r="K36" s="122"/>
      <c r="L36" s="219"/>
      <c r="M36" s="174"/>
      <c r="N36" s="220"/>
      <c r="O36" s="415"/>
      <c r="P36" s="219"/>
      <c r="Q36" s="122"/>
      <c r="R36" s="122"/>
      <c r="S36" s="111"/>
      <c r="T36" s="97"/>
      <c r="U36" s="380"/>
      <c r="V36" s="440"/>
    </row>
    <row r="37" spans="1:22" ht="20.100000000000001" customHeight="1">
      <c r="A37" s="21" t="s">
        <v>55</v>
      </c>
      <c r="B37" s="189">
        <v>1</v>
      </c>
      <c r="C37" s="218"/>
      <c r="D37" s="122"/>
      <c r="E37" s="122"/>
      <c r="F37" s="122"/>
      <c r="G37" s="122"/>
      <c r="H37" s="122"/>
      <c r="I37" s="122"/>
      <c r="J37" s="122"/>
      <c r="K37" s="122"/>
      <c r="L37" s="219"/>
      <c r="M37" s="174"/>
      <c r="N37" s="220"/>
      <c r="O37" s="415"/>
      <c r="P37" s="219"/>
      <c r="Q37" s="122"/>
      <c r="R37" s="122"/>
      <c r="S37" s="111"/>
      <c r="T37" s="97"/>
      <c r="U37" s="380"/>
      <c r="V37" s="440"/>
    </row>
    <row r="38" spans="1:22" ht="20.100000000000001" customHeight="1">
      <c r="A38" s="23" t="s">
        <v>56</v>
      </c>
      <c r="B38" s="189">
        <v>4</v>
      </c>
      <c r="C38" s="218"/>
      <c r="D38" s="122"/>
      <c r="E38" s="122"/>
      <c r="F38" s="122"/>
      <c r="G38" s="122"/>
      <c r="H38" s="122"/>
      <c r="I38" s="122"/>
      <c r="J38" s="122"/>
      <c r="K38" s="122"/>
      <c r="L38" s="219"/>
      <c r="M38" s="174"/>
      <c r="N38" s="220"/>
      <c r="O38" s="415"/>
      <c r="P38" s="219"/>
      <c r="Q38" s="122"/>
      <c r="R38" s="122"/>
      <c r="S38" s="111"/>
      <c r="T38" s="97"/>
      <c r="U38" s="380"/>
      <c r="V38" s="440"/>
    </row>
    <row r="39" spans="1:22" ht="20.100000000000001" customHeight="1">
      <c r="A39" s="23" t="s">
        <v>57</v>
      </c>
      <c r="B39" s="189">
        <v>3</v>
      </c>
      <c r="C39" s="218"/>
      <c r="D39" s="122"/>
      <c r="E39" s="122"/>
      <c r="F39" s="122"/>
      <c r="G39" s="122"/>
      <c r="H39" s="122"/>
      <c r="I39" s="122"/>
      <c r="J39" s="122"/>
      <c r="K39" s="122"/>
      <c r="L39" s="219"/>
      <c r="M39" s="174"/>
      <c r="N39" s="220"/>
      <c r="O39" s="415"/>
      <c r="P39" s="219">
        <v>1</v>
      </c>
      <c r="Q39" s="122"/>
      <c r="R39" s="122"/>
      <c r="S39" s="111"/>
      <c r="T39" s="97">
        <f>SUM(P39:S39)</f>
        <v>1</v>
      </c>
      <c r="U39" s="355">
        <f>T39/B39*100</f>
        <v>33.333333333333329</v>
      </c>
      <c r="V39" s="440"/>
    </row>
    <row r="40" spans="1:22" ht="20.100000000000001" customHeight="1">
      <c r="A40" s="23" t="s">
        <v>58</v>
      </c>
      <c r="B40" s="189">
        <v>8</v>
      </c>
      <c r="C40" s="218"/>
      <c r="D40" s="122"/>
      <c r="E40" s="122"/>
      <c r="F40" s="122"/>
      <c r="G40" s="122"/>
      <c r="H40" s="122"/>
      <c r="I40" s="122"/>
      <c r="J40" s="122"/>
      <c r="K40" s="122"/>
      <c r="L40" s="219"/>
      <c r="M40" s="174"/>
      <c r="N40" s="220"/>
      <c r="O40" s="415"/>
      <c r="P40" s="219">
        <v>2</v>
      </c>
      <c r="Q40" s="122"/>
      <c r="R40" s="122"/>
      <c r="S40" s="111"/>
      <c r="T40" s="97">
        <f>SUM(P40:S40)</f>
        <v>2</v>
      </c>
      <c r="U40" s="355">
        <f>T40/B40*100</f>
        <v>25</v>
      </c>
      <c r="V40" s="440"/>
    </row>
    <row r="41" spans="1:22" ht="20.100000000000001" customHeight="1">
      <c r="A41" s="23" t="s">
        <v>59</v>
      </c>
      <c r="B41" s="189">
        <v>3</v>
      </c>
      <c r="C41" s="218"/>
      <c r="D41" s="122"/>
      <c r="E41" s="122">
        <v>1</v>
      </c>
      <c r="F41" s="122"/>
      <c r="G41" s="122"/>
      <c r="H41" s="122"/>
      <c r="I41" s="122"/>
      <c r="J41" s="122"/>
      <c r="K41" s="122"/>
      <c r="L41" s="219"/>
      <c r="M41" s="174"/>
      <c r="N41" s="196">
        <f>SUM(C41:M41)</f>
        <v>1</v>
      </c>
      <c r="O41" s="410">
        <f t="shared" ref="O41" si="10">N41/B41*100</f>
        <v>33.333333333333329</v>
      </c>
      <c r="P41" s="219"/>
      <c r="Q41" s="122"/>
      <c r="R41" s="122"/>
      <c r="S41" s="111"/>
      <c r="T41" s="97"/>
      <c r="U41" s="380"/>
      <c r="V41" s="440">
        <f>(C41*3+D41*3.33+E41*3.66+F41*4+G41*4.33+H41*4.66+I41*5+J41*5.33+K41*5.66+L41*6+M41*6.33)/SUM(C41:M41)</f>
        <v>3.66</v>
      </c>
    </row>
    <row r="42" spans="1:22" ht="20.100000000000001" customHeight="1">
      <c r="A42" s="23" t="s">
        <v>60</v>
      </c>
      <c r="B42" s="189"/>
      <c r="C42" s="218"/>
      <c r="D42" s="122"/>
      <c r="E42" s="122"/>
      <c r="F42" s="122"/>
      <c r="G42" s="122"/>
      <c r="H42" s="122"/>
      <c r="I42" s="122"/>
      <c r="J42" s="122"/>
      <c r="K42" s="122"/>
      <c r="L42" s="219"/>
      <c r="M42" s="174"/>
      <c r="N42" s="220"/>
      <c r="O42" s="415"/>
      <c r="P42" s="219"/>
      <c r="Q42" s="122"/>
      <c r="R42" s="122"/>
      <c r="S42" s="111"/>
      <c r="T42" s="97"/>
      <c r="U42" s="380"/>
      <c r="V42" s="440"/>
    </row>
    <row r="43" spans="1:22" ht="20.100000000000001" customHeight="1">
      <c r="A43" s="23" t="s">
        <v>61</v>
      </c>
      <c r="B43" s="189">
        <v>1</v>
      </c>
      <c r="C43" s="218"/>
      <c r="D43" s="122"/>
      <c r="E43" s="122"/>
      <c r="F43" s="122"/>
      <c r="G43" s="122"/>
      <c r="H43" s="122"/>
      <c r="I43" s="122"/>
      <c r="J43" s="122"/>
      <c r="K43" s="122"/>
      <c r="L43" s="219"/>
      <c r="M43" s="174"/>
      <c r="N43" s="220"/>
      <c r="O43" s="415"/>
      <c r="P43" s="219"/>
      <c r="Q43" s="122"/>
      <c r="R43" s="122"/>
      <c r="S43" s="111"/>
      <c r="T43" s="97"/>
      <c r="U43" s="380"/>
      <c r="V43" s="440"/>
    </row>
    <row r="44" spans="1:22" ht="20.100000000000001" customHeight="1">
      <c r="A44" s="23" t="s">
        <v>62</v>
      </c>
      <c r="B44" s="189">
        <v>2</v>
      </c>
      <c r="C44" s="218">
        <v>1</v>
      </c>
      <c r="D44" s="122"/>
      <c r="E44" s="122"/>
      <c r="F44" s="122"/>
      <c r="G44" s="122"/>
      <c r="H44" s="122"/>
      <c r="I44" s="122"/>
      <c r="J44" s="122"/>
      <c r="K44" s="122"/>
      <c r="L44" s="219"/>
      <c r="M44" s="174"/>
      <c r="N44" s="196">
        <f>SUM(C44:M44)</f>
        <v>1</v>
      </c>
      <c r="O44" s="410">
        <f t="shared" ref="O44" si="11">N44/B44*100</f>
        <v>50</v>
      </c>
      <c r="P44" s="219"/>
      <c r="Q44" s="122"/>
      <c r="R44" s="122"/>
      <c r="S44" s="111"/>
      <c r="T44" s="97"/>
      <c r="U44" s="380"/>
      <c r="V44" s="440">
        <f>(C44*3+D44*3.33+E44*3.66+F44*4+G44*4.33+H44*4.66+I44*5+J44*5.33+K44*5.66+L44*6+M44*6.33)/SUM(C44:M44)</f>
        <v>3</v>
      </c>
    </row>
    <row r="45" spans="1:22" ht="20.100000000000001" customHeight="1">
      <c r="A45" s="23" t="s">
        <v>63</v>
      </c>
      <c r="B45" s="189"/>
      <c r="C45" s="218"/>
      <c r="D45" s="122"/>
      <c r="E45" s="122"/>
      <c r="F45" s="122"/>
      <c r="G45" s="122"/>
      <c r="H45" s="122"/>
      <c r="I45" s="122"/>
      <c r="J45" s="122"/>
      <c r="K45" s="122"/>
      <c r="L45" s="219"/>
      <c r="M45" s="174"/>
      <c r="N45" s="220"/>
      <c r="O45" s="415"/>
      <c r="P45" s="219"/>
      <c r="Q45" s="122"/>
      <c r="R45" s="122"/>
      <c r="S45" s="111"/>
      <c r="T45" s="97"/>
      <c r="U45" s="380"/>
      <c r="V45" s="440"/>
    </row>
    <row r="46" spans="1:22" ht="20.100000000000001" customHeight="1">
      <c r="A46" s="23" t="s">
        <v>64</v>
      </c>
      <c r="B46" s="190">
        <v>3</v>
      </c>
      <c r="C46" s="191">
        <v>2</v>
      </c>
      <c r="D46" s="123"/>
      <c r="E46" s="123"/>
      <c r="F46" s="123"/>
      <c r="G46" s="123"/>
      <c r="H46" s="123"/>
      <c r="I46" s="123"/>
      <c r="J46" s="123"/>
      <c r="K46" s="123"/>
      <c r="L46" s="221"/>
      <c r="M46" s="175"/>
      <c r="N46" s="196">
        <f t="shared" ref="N46:N47" si="12">SUM(C46:M46)</f>
        <v>2</v>
      </c>
      <c r="O46" s="410">
        <f t="shared" ref="O46:O49" si="13">N46/B46*100</f>
        <v>66.666666666666657</v>
      </c>
      <c r="P46" s="221"/>
      <c r="Q46" s="123"/>
      <c r="R46" s="123"/>
      <c r="S46" s="112"/>
      <c r="T46" s="98"/>
      <c r="U46" s="381"/>
      <c r="V46" s="441">
        <f>(C46*3+D46*3.33+E46*3.66+F46*4+G46*4.33+H46*4.66+I46*5+J46*5.33+K46*5.66+L46*6+M46*6.33)/SUM(C46:M46)</f>
        <v>3</v>
      </c>
    </row>
    <row r="47" spans="1:22" ht="20.100000000000001" customHeight="1">
      <c r="A47" s="23" t="s">
        <v>65</v>
      </c>
      <c r="B47" s="191">
        <v>5</v>
      </c>
      <c r="C47" s="191"/>
      <c r="D47" s="123"/>
      <c r="E47" s="123">
        <v>1</v>
      </c>
      <c r="F47" s="123"/>
      <c r="G47" s="123"/>
      <c r="H47" s="123"/>
      <c r="I47" s="123"/>
      <c r="J47" s="123"/>
      <c r="K47" s="123"/>
      <c r="L47" s="221"/>
      <c r="M47" s="175"/>
      <c r="N47" s="196">
        <f t="shared" si="12"/>
        <v>1</v>
      </c>
      <c r="O47" s="410">
        <f t="shared" si="13"/>
        <v>20</v>
      </c>
      <c r="P47" s="221">
        <v>1</v>
      </c>
      <c r="Q47" s="123"/>
      <c r="R47" s="123"/>
      <c r="S47" s="112"/>
      <c r="T47" s="98">
        <f>SUM(P47:S47)</f>
        <v>1</v>
      </c>
      <c r="U47" s="356">
        <f>T47/B47*100</f>
        <v>20</v>
      </c>
      <c r="V47" s="441">
        <f>(C47*3+D47*3.33+E47*3.66+F47*4+G47*4.33+H47*4.66+I47*5+J47*5.33+K47*5.66+L47*6+M47*6.33)/SUM(C47:M47)</f>
        <v>3.66</v>
      </c>
    </row>
    <row r="48" spans="1:22" ht="24.75" thickBot="1">
      <c r="A48" s="2" t="s">
        <v>26</v>
      </c>
      <c r="B48" s="11">
        <f>SUM(B31:B47)</f>
        <v>38</v>
      </c>
      <c r="C48" s="11">
        <f>SUM(C31:C47)</f>
        <v>5</v>
      </c>
      <c r="D48" s="79">
        <f t="shared" ref="D48:M48" si="14">SUM(D31:D47)</f>
        <v>0</v>
      </c>
      <c r="E48" s="79">
        <f t="shared" si="14"/>
        <v>2</v>
      </c>
      <c r="F48" s="79">
        <f t="shared" si="14"/>
        <v>0</v>
      </c>
      <c r="G48" s="79">
        <f t="shared" si="14"/>
        <v>0</v>
      </c>
      <c r="H48" s="79">
        <f t="shared" si="14"/>
        <v>0</v>
      </c>
      <c r="I48" s="79">
        <f t="shared" si="14"/>
        <v>0</v>
      </c>
      <c r="J48" s="79">
        <f t="shared" si="14"/>
        <v>0</v>
      </c>
      <c r="K48" s="79">
        <f t="shared" si="14"/>
        <v>0</v>
      </c>
      <c r="L48" s="79">
        <f t="shared" si="14"/>
        <v>0</v>
      </c>
      <c r="M48" s="133">
        <f t="shared" si="14"/>
        <v>0</v>
      </c>
      <c r="N48" s="385">
        <f>SUM(N31:N47)</f>
        <v>7</v>
      </c>
      <c r="O48" s="331">
        <f t="shared" si="13"/>
        <v>18.421052631578945</v>
      </c>
      <c r="P48" s="42">
        <f>SUM(P31:P47)</f>
        <v>4</v>
      </c>
      <c r="Q48" s="79">
        <f t="shared" ref="Q48:T48" si="15">SUM(Q31:Q47)</f>
        <v>0</v>
      </c>
      <c r="R48" s="79">
        <f t="shared" si="15"/>
        <v>2</v>
      </c>
      <c r="S48" s="72">
        <f t="shared" si="15"/>
        <v>0</v>
      </c>
      <c r="T48" s="6">
        <f t="shared" si="15"/>
        <v>6</v>
      </c>
      <c r="U48" s="345">
        <f>T48/B48*100</f>
        <v>15.789473684210526</v>
      </c>
      <c r="V48" s="437">
        <f>(C48*3+D48*3.33+E48*3.66+F48*4+G48*4.33+H48*4.66+I48*5+J48*5.33+K48*5.66+L48*6+M48*6.33)/SUM(C48:M48)</f>
        <v>3.1885714285714286</v>
      </c>
    </row>
    <row r="49" spans="1:22" ht="24.75" thickBot="1">
      <c r="A49" s="27" t="s">
        <v>44</v>
      </c>
      <c r="B49" s="28">
        <f>SUM(B48,B29,B23,B17)</f>
        <v>90</v>
      </c>
      <c r="C49" s="11">
        <f>SUM(C17+C23+C29+C48)</f>
        <v>6</v>
      </c>
      <c r="D49" s="88">
        <f t="shared" ref="D49:M49" si="16">SUM(D17+D23+D29+D48)</f>
        <v>3</v>
      </c>
      <c r="E49" s="88">
        <f t="shared" si="16"/>
        <v>6</v>
      </c>
      <c r="F49" s="88">
        <f t="shared" si="16"/>
        <v>0</v>
      </c>
      <c r="G49" s="88">
        <f t="shared" si="16"/>
        <v>0</v>
      </c>
      <c r="H49" s="88">
        <f t="shared" si="16"/>
        <v>0</v>
      </c>
      <c r="I49" s="88">
        <f t="shared" si="16"/>
        <v>0</v>
      </c>
      <c r="J49" s="88">
        <f t="shared" si="16"/>
        <v>0</v>
      </c>
      <c r="K49" s="88">
        <f t="shared" si="16"/>
        <v>0</v>
      </c>
      <c r="L49" s="88">
        <f t="shared" si="16"/>
        <v>0</v>
      </c>
      <c r="M49" s="144">
        <f t="shared" si="16"/>
        <v>0</v>
      </c>
      <c r="N49" s="150">
        <f>SUM(N17+N23+N29+N48)</f>
        <v>15</v>
      </c>
      <c r="O49" s="331">
        <f t="shared" si="13"/>
        <v>16.666666666666664</v>
      </c>
      <c r="P49" s="61">
        <f>SUM(P48,P29,P23,P17)</f>
        <v>5</v>
      </c>
      <c r="Q49" s="88">
        <f t="shared" ref="Q49:T49" si="17">SUM(Q48,Q29,Q23,Q17)</f>
        <v>1</v>
      </c>
      <c r="R49" s="88">
        <f t="shared" si="17"/>
        <v>4</v>
      </c>
      <c r="S49" s="74">
        <f t="shared" si="17"/>
        <v>2</v>
      </c>
      <c r="T49" s="31">
        <f t="shared" si="17"/>
        <v>12</v>
      </c>
      <c r="U49" s="357">
        <f>T49/B49*100</f>
        <v>13.333333333333334</v>
      </c>
      <c r="V49" s="442">
        <f>(C49*3+D49*3.33+E49*3.66+F49*4+G49*4.33+H49*4.66+I49*5+J49*5.33+K49*5.66+L49*6+M49*6.33)/SUM(C49:M49)</f>
        <v>3.33</v>
      </c>
    </row>
  </sheetData>
  <mergeCells count="9">
    <mergeCell ref="A1:V1"/>
    <mergeCell ref="A3:A5"/>
    <mergeCell ref="B3:B5"/>
    <mergeCell ref="C3:V3"/>
    <mergeCell ref="C4:M4"/>
    <mergeCell ref="N4:O4"/>
    <mergeCell ref="P4:S4"/>
    <mergeCell ref="T4:U4"/>
    <mergeCell ref="V4:V5"/>
  </mergeCells>
  <printOptions horizontalCentered="1"/>
  <pageMargins left="0.35433070866141736" right="0.15748031496062992" top="0.51181102362204722" bottom="0.31496062992125984" header="0.15748031496062992" footer="0.15748031496062992"/>
  <pageSetup paperSize="9" scale="62" orientation="portrait" r:id="rId1"/>
  <headerFooter>
    <oddFooter>&amp;L&amp;"TH SarabunPSK,Regular"&amp;8&amp;Z&amp;F&amp;R&amp;"TH SarabunPSK,Regular"&amp;16&amp;K00+000&amp;P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c1-11-1-รุ่นปี53-แบบ1-แก้ไขสูตร</vt:lpstr>
      <vt:lpstr>c1-11-1-รุ่นปี53-แบบ2-แก้ไขสูตร</vt:lpstr>
      <vt:lpstr>c1-11-1-รุ่นปี54-แบบ1-แก้ไขสูตร</vt:lpstr>
      <vt:lpstr>c1-11-1-รุ่นปี54-แบบ2-แก้ไขสูตร</vt:lpstr>
      <vt:lpstr>c1-11-1-รุ่นปี55-แบบ1</vt:lpstr>
      <vt:lpstr>c1-11-1-รุ่นปี55-แบบ2</vt:lpstr>
      <vt:lpstr>'c1-11-1-รุ่นปี53-แบบ1-แก้ไขสูตร'!Print_Area</vt:lpstr>
      <vt:lpstr>'c1-11-1-รุ่นปี53-แบบ2-แก้ไขสูตร'!Print_Area</vt:lpstr>
      <vt:lpstr>'c1-11-1-รุ่นปี54-แบบ1-แก้ไขสูตร'!Print_Area</vt:lpstr>
      <vt:lpstr>'c1-11-1-รุ่นปี54-แบบ2-แก้ไขสูตร'!Print_Area</vt:lpstr>
      <vt:lpstr>'c1-11-1-รุ่นปี55-แบบ1'!Print_Area</vt:lpstr>
      <vt:lpstr>'c1-11-1-รุ่นปี55-แบบ2'!Print_Area</vt:lpstr>
      <vt:lpstr>'c1-11-1-รุ่นปี53-แบบ1-แก้ไขสูตร'!Print_Titles</vt:lpstr>
      <vt:lpstr>'c1-11-1-รุ่นปี53-แบบ2-แก้ไขสูตร'!Print_Titles</vt:lpstr>
      <vt:lpstr>'c1-11-1-รุ่นปี54-แบบ1-แก้ไขสูตร'!Print_Titles</vt:lpstr>
      <vt:lpstr>'c1-11-1-รุ่นปี54-แบบ2-แก้ไขสูตร'!Print_Titles</vt:lpstr>
      <vt:lpstr>'c1-11-1-รุ่นปี55-แบบ1'!Print_Titles</vt:lpstr>
      <vt:lpstr>'c1-11-1-รุ่นปี55-แบบ2'!Print_Titles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2016-07-01T05:47:48Z</cp:lastPrinted>
  <dcterms:created xsi:type="dcterms:W3CDTF">2016-04-06T13:08:10Z</dcterms:created>
  <dcterms:modified xsi:type="dcterms:W3CDTF">2016-08-14T14:28:18Z</dcterms:modified>
</cp:coreProperties>
</file>