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03.158.7.20\institut\B01-Student\02-นักศึกษาใหม่-บัณฑิตศึกษา\ปี 2558\"/>
    </mc:Choice>
  </mc:AlternateContent>
  <bookViews>
    <workbookView xWindow="0" yWindow="0" windowWidth="28800" windowHeight="12450" tabRatio="674" activeTab="1"/>
  </bookViews>
  <sheets>
    <sheet name="1-วิทย์-แผนผล" sheetId="7" r:id="rId1"/>
    <sheet name="11-วิทย์-ปัจจัย" sheetId="12" r:id="rId2"/>
    <sheet name="2-สังคม-แผนผล" sheetId="8" r:id="rId3"/>
    <sheet name="21-สังคม-ปัจจัย" sheetId="13" r:id="rId4"/>
    <sheet name="3-เกษตร-แผนผล" sheetId="9" r:id="rId5"/>
    <sheet name="31-เกษตร-ปัจจัย" sheetId="14" r:id="rId6"/>
    <sheet name="4-วิศว-แผนผล" sheetId="10" r:id="rId7"/>
    <sheet name="41-วิศว-ปัจจัย" sheetId="15" r:id="rId8"/>
    <sheet name="5-แพทยศาสตร์" sheetId="11" r:id="rId9"/>
    <sheet name="51-แพทยศาสตร์" sheetId="16" r:id="rId10"/>
    <sheet name="แผน-ผล-58-รวม" sheetId="2" r:id="rId11"/>
  </sheets>
  <calcPr calcId="162913"/>
</workbook>
</file>

<file path=xl/calcChain.xml><?xml version="1.0" encoding="utf-8"?>
<calcChain xmlns="http://schemas.openxmlformats.org/spreadsheetml/2006/main">
  <c r="E84" i="15" l="1"/>
  <c r="E87" i="15"/>
  <c r="E91" i="15"/>
  <c r="E95" i="15"/>
  <c r="E100" i="15"/>
  <c r="E110" i="15"/>
  <c r="E121" i="15"/>
  <c r="E125" i="15"/>
  <c r="E129" i="15"/>
  <c r="E133" i="15"/>
  <c r="E137" i="15"/>
  <c r="E144" i="15"/>
  <c r="E149" i="15"/>
  <c r="E159" i="15"/>
  <c r="E163" i="15"/>
  <c r="E172" i="15"/>
  <c r="E176" i="15"/>
  <c r="E183" i="15"/>
  <c r="E197" i="15"/>
  <c r="E201" i="15"/>
  <c r="E209" i="15"/>
  <c r="E213" i="15"/>
  <c r="E217" i="15"/>
  <c r="E222" i="15"/>
  <c r="E226" i="15"/>
  <c r="E237" i="15"/>
  <c r="E242" i="15"/>
  <c r="E247" i="15"/>
  <c r="E251" i="15"/>
  <c r="E255" i="15"/>
  <c r="E259" i="15"/>
  <c r="E77" i="14"/>
  <c r="E81" i="14"/>
  <c r="E88" i="14"/>
  <c r="E113" i="14"/>
  <c r="E42" i="13"/>
  <c r="E46" i="13"/>
  <c r="E49" i="13"/>
  <c r="E66" i="13"/>
  <c r="E78" i="13"/>
  <c r="E82" i="13"/>
  <c r="E82" i="12"/>
  <c r="E87" i="12"/>
  <c r="E91" i="12"/>
  <c r="E95" i="12"/>
  <c r="E98" i="12"/>
  <c r="E104" i="12"/>
  <c r="E117" i="12"/>
  <c r="E131" i="12"/>
  <c r="E138" i="12"/>
  <c r="E144" i="12"/>
  <c r="E156" i="12"/>
  <c r="E159" i="12"/>
  <c r="E163" i="12"/>
  <c r="E170" i="12"/>
  <c r="E174" i="12"/>
  <c r="E7" i="16"/>
  <c r="G5" i="16"/>
  <c r="E55" i="15"/>
  <c r="E50" i="15"/>
  <c r="E44" i="15"/>
  <c r="E29" i="15"/>
  <c r="E20" i="15"/>
  <c r="E15" i="15"/>
  <c r="E9" i="15"/>
  <c r="E6" i="15"/>
  <c r="E48" i="14"/>
  <c r="E44" i="14"/>
  <c r="E38" i="14"/>
  <c r="E8" i="14"/>
  <c r="E14" i="13"/>
  <c r="E8" i="13"/>
  <c r="E53" i="12"/>
  <c r="E45" i="12"/>
  <c r="E21" i="12"/>
  <c r="E14" i="12"/>
  <c r="E8" i="12"/>
  <c r="B144" i="11"/>
  <c r="A143" i="11"/>
  <c r="H138" i="11"/>
  <c r="H137" i="11"/>
  <c r="D136" i="11"/>
  <c r="E136" i="11" s="1"/>
  <c r="C136" i="11"/>
  <c r="H135" i="11"/>
  <c r="G135" i="11"/>
  <c r="G136" i="11" s="1"/>
  <c r="F135" i="11"/>
  <c r="F136" i="11" s="1"/>
  <c r="E135" i="11"/>
  <c r="D135" i="11"/>
  <c r="C135" i="11"/>
  <c r="B135" i="11"/>
  <c r="E134" i="11"/>
  <c r="D134" i="11"/>
  <c r="C134" i="11"/>
  <c r="B134" i="11"/>
  <c r="B127" i="11"/>
  <c r="A126" i="11"/>
  <c r="H124" i="11"/>
  <c r="H123" i="11"/>
  <c r="H121" i="11"/>
  <c r="G121" i="11"/>
  <c r="F121" i="11"/>
  <c r="D121" i="11"/>
  <c r="E121" i="11" s="1"/>
  <c r="C121" i="11"/>
  <c r="B121" i="11"/>
  <c r="G120" i="11"/>
  <c r="H120" i="11" s="1"/>
  <c r="F120" i="11"/>
  <c r="D120" i="11"/>
  <c r="C120" i="11"/>
  <c r="E120" i="11" s="1"/>
  <c r="B120" i="11"/>
  <c r="G119" i="11"/>
  <c r="F119" i="11"/>
  <c r="H119" i="11" s="1"/>
  <c r="E119" i="11"/>
  <c r="D119" i="11"/>
  <c r="C119" i="11"/>
  <c r="B119" i="11"/>
  <c r="H118" i="11"/>
  <c r="G118" i="11"/>
  <c r="F118" i="11"/>
  <c r="E118" i="11"/>
  <c r="D118" i="11"/>
  <c r="C118" i="11"/>
  <c r="B118" i="11"/>
  <c r="H117" i="11"/>
  <c r="G117" i="11"/>
  <c r="F117" i="11"/>
  <c r="D117" i="11"/>
  <c r="E117" i="11" s="1"/>
  <c r="C117" i="11"/>
  <c r="B117" i="11"/>
  <c r="G116" i="11"/>
  <c r="H116" i="11" s="1"/>
  <c r="F116" i="11"/>
  <c r="D116" i="11"/>
  <c r="C116" i="11"/>
  <c r="E116" i="11" s="1"/>
  <c r="B116" i="11"/>
  <c r="G115" i="11"/>
  <c r="F115" i="11"/>
  <c r="H115" i="11" s="1"/>
  <c r="E115" i="11"/>
  <c r="D115" i="11"/>
  <c r="C115" i="11"/>
  <c r="B115" i="11"/>
  <c r="H114" i="11"/>
  <c r="G114" i="11"/>
  <c r="F114" i="11"/>
  <c r="E114" i="11"/>
  <c r="D114" i="11"/>
  <c r="C114" i="11"/>
  <c r="B114" i="11"/>
  <c r="H113" i="11"/>
  <c r="G113" i="11"/>
  <c r="F113" i="11"/>
  <c r="D113" i="11"/>
  <c r="E113" i="11" s="1"/>
  <c r="C113" i="11"/>
  <c r="B113" i="11"/>
  <c r="G112" i="11"/>
  <c r="H112" i="11" s="1"/>
  <c r="F112" i="11"/>
  <c r="D112" i="11"/>
  <c r="C112" i="11"/>
  <c r="E112" i="11" s="1"/>
  <c r="B112" i="11"/>
  <c r="G111" i="11"/>
  <c r="F111" i="11"/>
  <c r="H111" i="11" s="1"/>
  <c r="E111" i="11"/>
  <c r="D111" i="11"/>
  <c r="C111" i="11"/>
  <c r="B111" i="11"/>
  <c r="H110" i="11"/>
  <c r="G110" i="11"/>
  <c r="F110" i="11"/>
  <c r="E110" i="11"/>
  <c r="D110" i="11"/>
  <c r="C110" i="11"/>
  <c r="B110" i="11"/>
  <c r="H109" i="11"/>
  <c r="G109" i="11"/>
  <c r="F109" i="11"/>
  <c r="D109" i="11"/>
  <c r="E109" i="11" s="1"/>
  <c r="C109" i="11"/>
  <c r="B109" i="11"/>
  <c r="G108" i="11"/>
  <c r="H108" i="11" s="1"/>
  <c r="F108" i="11"/>
  <c r="D108" i="11"/>
  <c r="E108" i="11" s="1"/>
  <c r="C108" i="11"/>
  <c r="B108" i="11"/>
  <c r="G107" i="11"/>
  <c r="H107" i="11" s="1"/>
  <c r="F107" i="11"/>
  <c r="E107" i="11"/>
  <c r="D107" i="11"/>
  <c r="C107" i="11"/>
  <c r="B107" i="11"/>
  <c r="H106" i="11"/>
  <c r="G106" i="11"/>
  <c r="F106" i="11"/>
  <c r="E106" i="11"/>
  <c r="D106" i="11"/>
  <c r="C106" i="11"/>
  <c r="B106" i="11"/>
  <c r="H105" i="11"/>
  <c r="G105" i="11"/>
  <c r="F105" i="11"/>
  <c r="D105" i="11"/>
  <c r="E105" i="11" s="1"/>
  <c r="C105" i="11"/>
  <c r="B105" i="11"/>
  <c r="G104" i="11"/>
  <c r="H104" i="11" s="1"/>
  <c r="F104" i="11"/>
  <c r="D104" i="11"/>
  <c r="C104" i="11"/>
  <c r="E104" i="11" s="1"/>
  <c r="B104" i="11"/>
  <c r="G103" i="11"/>
  <c r="F103" i="11"/>
  <c r="H103" i="11" s="1"/>
  <c r="E103" i="11"/>
  <c r="D103" i="11"/>
  <c r="C103" i="11"/>
  <c r="B103" i="11"/>
  <c r="H102" i="11"/>
  <c r="G102" i="11"/>
  <c r="G122" i="11" s="1"/>
  <c r="F102" i="11"/>
  <c r="E102" i="11"/>
  <c r="D102" i="11"/>
  <c r="D122" i="11" s="1"/>
  <c r="C102" i="11"/>
  <c r="C122" i="11" s="1"/>
  <c r="B102" i="11"/>
  <c r="A98" i="11"/>
  <c r="B79" i="11"/>
  <c r="A78" i="11"/>
  <c r="H76" i="11"/>
  <c r="H75" i="11"/>
  <c r="G73" i="11"/>
  <c r="H73" i="11" s="1"/>
  <c r="F73" i="11"/>
  <c r="D73" i="11"/>
  <c r="E73" i="11" s="1"/>
  <c r="C73" i="11"/>
  <c r="H72" i="11"/>
  <c r="G72" i="11"/>
  <c r="F72" i="11"/>
  <c r="E72" i="11"/>
  <c r="D72" i="11"/>
  <c r="C72" i="11"/>
  <c r="G71" i="11"/>
  <c r="H71" i="11" s="1"/>
  <c r="F71" i="11"/>
  <c r="D71" i="11"/>
  <c r="E71" i="11" s="1"/>
  <c r="C71" i="11"/>
  <c r="H70" i="11"/>
  <c r="G70" i="11"/>
  <c r="G74" i="11" s="1"/>
  <c r="F70" i="11"/>
  <c r="F74" i="11" s="1"/>
  <c r="E70" i="11"/>
  <c r="D70" i="11"/>
  <c r="D74" i="11" s="1"/>
  <c r="C70" i="11"/>
  <c r="C74" i="11" s="1"/>
  <c r="A66" i="11"/>
  <c r="B47" i="11"/>
  <c r="A46" i="11"/>
  <c r="H44" i="11"/>
  <c r="H43" i="11"/>
  <c r="D42" i="11"/>
  <c r="G41" i="11"/>
  <c r="H41" i="11" s="1"/>
  <c r="F41" i="11"/>
  <c r="E41" i="11"/>
  <c r="D41" i="11"/>
  <c r="C41" i="11"/>
  <c r="B41" i="11"/>
  <c r="H40" i="11"/>
  <c r="G40" i="11"/>
  <c r="F40" i="11"/>
  <c r="E40" i="11"/>
  <c r="D40" i="11"/>
  <c r="C40" i="11"/>
  <c r="G39" i="11"/>
  <c r="G42" i="11" s="1"/>
  <c r="F39" i="11"/>
  <c r="D39" i="11"/>
  <c r="E39" i="11" s="1"/>
  <c r="C39" i="11"/>
  <c r="C42" i="11" s="1"/>
  <c r="H38" i="11"/>
  <c r="G38" i="11"/>
  <c r="F38" i="11"/>
  <c r="F42" i="11" s="1"/>
  <c r="E38" i="11"/>
  <c r="D38" i="11"/>
  <c r="C38" i="11"/>
  <c r="A34" i="11"/>
  <c r="A130" i="11" s="1"/>
  <c r="B22" i="11"/>
  <c r="A21" i="11"/>
  <c r="H18" i="11"/>
  <c r="H17" i="11"/>
  <c r="G15" i="11"/>
  <c r="H15" i="11" s="1"/>
  <c r="F15" i="11"/>
  <c r="E15" i="11"/>
  <c r="D15" i="11"/>
  <c r="C15" i="11"/>
  <c r="H14" i="11"/>
  <c r="G14" i="11"/>
  <c r="F14" i="11"/>
  <c r="D14" i="11"/>
  <c r="E14" i="11" s="1"/>
  <c r="C14" i="11"/>
  <c r="G13" i="11"/>
  <c r="H13" i="11" s="1"/>
  <c r="F13" i="11"/>
  <c r="E13" i="11"/>
  <c r="D13" i="11"/>
  <c r="C13" i="11"/>
  <c r="H12" i="11"/>
  <c r="G12" i="11"/>
  <c r="F12" i="11"/>
  <c r="D12" i="11"/>
  <c r="E12" i="11" s="1"/>
  <c r="C12" i="11"/>
  <c r="G11" i="11"/>
  <c r="H11" i="11" s="1"/>
  <c r="F11" i="11"/>
  <c r="E11" i="11"/>
  <c r="D11" i="11"/>
  <c r="C11" i="11"/>
  <c r="B11" i="11"/>
  <c r="H10" i="11"/>
  <c r="G10" i="11"/>
  <c r="F10" i="11"/>
  <c r="E10" i="11"/>
  <c r="D10" i="11"/>
  <c r="C10" i="11"/>
  <c r="B10" i="11"/>
  <c r="H9" i="11"/>
  <c r="G9" i="11"/>
  <c r="F9" i="11"/>
  <c r="D9" i="11"/>
  <c r="E9" i="11" s="1"/>
  <c r="C9" i="11"/>
  <c r="G8" i="11"/>
  <c r="H8" i="11" s="1"/>
  <c r="F8" i="11"/>
  <c r="E8" i="11"/>
  <c r="D8" i="11"/>
  <c r="C8" i="11"/>
  <c r="H7" i="11"/>
  <c r="G7" i="11"/>
  <c r="F7" i="11"/>
  <c r="D7" i="11"/>
  <c r="D16" i="11" s="1"/>
  <c r="C7" i="11"/>
  <c r="G6" i="11"/>
  <c r="G16" i="11" s="1"/>
  <c r="H16" i="11" s="1"/>
  <c r="F6" i="11"/>
  <c r="F16" i="11" s="1"/>
  <c r="E6" i="11"/>
  <c r="D6" i="11"/>
  <c r="C6" i="11"/>
  <c r="C16" i="11" s="1"/>
  <c r="B144" i="10"/>
  <c r="A143" i="10"/>
  <c r="H138" i="10"/>
  <c r="H137" i="10"/>
  <c r="D136" i="10"/>
  <c r="E136" i="10" s="1"/>
  <c r="C136" i="10"/>
  <c r="H135" i="10"/>
  <c r="G135" i="10"/>
  <c r="G136" i="10" s="1"/>
  <c r="F135" i="10"/>
  <c r="F136" i="10" s="1"/>
  <c r="E135" i="10"/>
  <c r="D135" i="10"/>
  <c r="C135" i="10"/>
  <c r="B135" i="10"/>
  <c r="E134" i="10"/>
  <c r="D134" i="10"/>
  <c r="C134" i="10"/>
  <c r="B134" i="10"/>
  <c r="B127" i="10"/>
  <c r="A126" i="10"/>
  <c r="H124" i="10"/>
  <c r="H123" i="10"/>
  <c r="H121" i="10"/>
  <c r="G121" i="10"/>
  <c r="F121" i="10"/>
  <c r="D121" i="10"/>
  <c r="E121" i="10" s="1"/>
  <c r="C121" i="10"/>
  <c r="B121" i="10"/>
  <c r="G120" i="10"/>
  <c r="H120" i="10" s="1"/>
  <c r="F120" i="10"/>
  <c r="D120" i="10"/>
  <c r="C120" i="10"/>
  <c r="E120" i="10" s="1"/>
  <c r="B120" i="10"/>
  <c r="G119" i="10"/>
  <c r="F119" i="10"/>
  <c r="H119" i="10" s="1"/>
  <c r="E119" i="10"/>
  <c r="D119" i="10"/>
  <c r="C119" i="10"/>
  <c r="B119" i="10"/>
  <c r="H118" i="10"/>
  <c r="G118" i="10"/>
  <c r="F118" i="10"/>
  <c r="E118" i="10"/>
  <c r="D118" i="10"/>
  <c r="C118" i="10"/>
  <c r="B118" i="10"/>
  <c r="H117" i="10"/>
  <c r="G117" i="10"/>
  <c r="F117" i="10"/>
  <c r="D117" i="10"/>
  <c r="E117" i="10" s="1"/>
  <c r="C117" i="10"/>
  <c r="B117" i="10"/>
  <c r="G116" i="10"/>
  <c r="H116" i="10" s="1"/>
  <c r="F116" i="10"/>
  <c r="D116" i="10"/>
  <c r="C116" i="10"/>
  <c r="E116" i="10" s="1"/>
  <c r="B116" i="10"/>
  <c r="G115" i="10"/>
  <c r="F115" i="10"/>
  <c r="H115" i="10" s="1"/>
  <c r="E115" i="10"/>
  <c r="D115" i="10"/>
  <c r="C115" i="10"/>
  <c r="B115" i="10"/>
  <c r="H114" i="10"/>
  <c r="G114" i="10"/>
  <c r="F114" i="10"/>
  <c r="E114" i="10"/>
  <c r="D114" i="10"/>
  <c r="C114" i="10"/>
  <c r="B114" i="10"/>
  <c r="H113" i="10"/>
  <c r="G113" i="10"/>
  <c r="F113" i="10"/>
  <c r="D113" i="10"/>
  <c r="E113" i="10" s="1"/>
  <c r="C113" i="10"/>
  <c r="B113" i="10"/>
  <c r="G112" i="10"/>
  <c r="H112" i="10" s="1"/>
  <c r="F112" i="10"/>
  <c r="D112" i="10"/>
  <c r="E112" i="10" s="1"/>
  <c r="C112" i="10"/>
  <c r="B112" i="10"/>
  <c r="G111" i="10"/>
  <c r="H111" i="10" s="1"/>
  <c r="F111" i="10"/>
  <c r="E111" i="10"/>
  <c r="D111" i="10"/>
  <c r="C111" i="10"/>
  <c r="B111" i="10"/>
  <c r="H110" i="10"/>
  <c r="G110" i="10"/>
  <c r="F110" i="10"/>
  <c r="E110" i="10"/>
  <c r="D110" i="10"/>
  <c r="C110" i="10"/>
  <c r="B110" i="10"/>
  <c r="H109" i="10"/>
  <c r="G109" i="10"/>
  <c r="F109" i="10"/>
  <c r="D109" i="10"/>
  <c r="E109" i="10" s="1"/>
  <c r="C109" i="10"/>
  <c r="B109" i="10"/>
  <c r="G108" i="10"/>
  <c r="H108" i="10" s="1"/>
  <c r="F108" i="10"/>
  <c r="D108" i="10"/>
  <c r="E108" i="10" s="1"/>
  <c r="C108" i="10"/>
  <c r="B108" i="10"/>
  <c r="G107" i="10"/>
  <c r="H107" i="10" s="1"/>
  <c r="F107" i="10"/>
  <c r="E107" i="10"/>
  <c r="D107" i="10"/>
  <c r="C107" i="10"/>
  <c r="B107" i="10"/>
  <c r="H106" i="10"/>
  <c r="G106" i="10"/>
  <c r="F106" i="10"/>
  <c r="E106" i="10"/>
  <c r="D106" i="10"/>
  <c r="C106" i="10"/>
  <c r="B106" i="10"/>
  <c r="H105" i="10"/>
  <c r="G105" i="10"/>
  <c r="F105" i="10"/>
  <c r="D105" i="10"/>
  <c r="E105" i="10" s="1"/>
  <c r="C105" i="10"/>
  <c r="B105" i="10"/>
  <c r="G104" i="10"/>
  <c r="H104" i="10" s="1"/>
  <c r="F104" i="10"/>
  <c r="D104" i="10"/>
  <c r="E104" i="10" s="1"/>
  <c r="C104" i="10"/>
  <c r="B104" i="10"/>
  <c r="G103" i="10"/>
  <c r="H103" i="10" s="1"/>
  <c r="F103" i="10"/>
  <c r="F122" i="10" s="1"/>
  <c r="E103" i="10"/>
  <c r="D103" i="10"/>
  <c r="C103" i="10"/>
  <c r="B103" i="10"/>
  <c r="H102" i="10"/>
  <c r="G102" i="10"/>
  <c r="G122" i="10" s="1"/>
  <c r="H122" i="10" s="1"/>
  <c r="F102" i="10"/>
  <c r="E102" i="10"/>
  <c r="D102" i="10"/>
  <c r="D122" i="10" s="1"/>
  <c r="C102" i="10"/>
  <c r="C122" i="10" s="1"/>
  <c r="B102" i="10"/>
  <c r="A98" i="10"/>
  <c r="B79" i="10"/>
  <c r="A78" i="10"/>
  <c r="H76" i="10"/>
  <c r="H75" i="10"/>
  <c r="G73" i="10"/>
  <c r="H73" i="10" s="1"/>
  <c r="F73" i="10"/>
  <c r="D73" i="10"/>
  <c r="E73" i="10" s="1"/>
  <c r="C73" i="10"/>
  <c r="H72" i="10"/>
  <c r="G72" i="10"/>
  <c r="F72" i="10"/>
  <c r="E72" i="10"/>
  <c r="D72" i="10"/>
  <c r="C72" i="10"/>
  <c r="G71" i="10"/>
  <c r="H71" i="10" s="1"/>
  <c r="F71" i="10"/>
  <c r="D71" i="10"/>
  <c r="E71" i="10" s="1"/>
  <c r="C71" i="10"/>
  <c r="H70" i="10"/>
  <c r="G70" i="10"/>
  <c r="G74" i="10" s="1"/>
  <c r="H74" i="10" s="1"/>
  <c r="F70" i="10"/>
  <c r="F74" i="10" s="1"/>
  <c r="E70" i="10"/>
  <c r="D70" i="10"/>
  <c r="D74" i="10" s="1"/>
  <c r="C70" i="10"/>
  <c r="C74" i="10" s="1"/>
  <c r="A66" i="10"/>
  <c r="B47" i="10"/>
  <c r="A46" i="10"/>
  <c r="H44" i="10"/>
  <c r="H43" i="10"/>
  <c r="D42" i="10"/>
  <c r="G41" i="10"/>
  <c r="H41" i="10" s="1"/>
  <c r="F41" i="10"/>
  <c r="E41" i="10"/>
  <c r="D41" i="10"/>
  <c r="C41" i="10"/>
  <c r="B41" i="10"/>
  <c r="H40" i="10"/>
  <c r="G40" i="10"/>
  <c r="F40" i="10"/>
  <c r="E40" i="10"/>
  <c r="D40" i="10"/>
  <c r="C40" i="10"/>
  <c r="G39" i="10"/>
  <c r="G42" i="10" s="1"/>
  <c r="F39" i="10"/>
  <c r="D39" i="10"/>
  <c r="E39" i="10" s="1"/>
  <c r="C39" i="10"/>
  <c r="C42" i="10" s="1"/>
  <c r="H38" i="10"/>
  <c r="G38" i="10"/>
  <c r="F38" i="10"/>
  <c r="F42" i="10" s="1"/>
  <c r="E38" i="10"/>
  <c r="D38" i="10"/>
  <c r="C38" i="10"/>
  <c r="A34" i="10"/>
  <c r="A130" i="10" s="1"/>
  <c r="B22" i="10"/>
  <c r="A21" i="10"/>
  <c r="H18" i="10"/>
  <c r="H17" i="10"/>
  <c r="G15" i="10"/>
  <c r="H15" i="10" s="1"/>
  <c r="F15" i="10"/>
  <c r="E15" i="10"/>
  <c r="D15" i="10"/>
  <c r="C15" i="10"/>
  <c r="H14" i="10"/>
  <c r="G14" i="10"/>
  <c r="F14" i="10"/>
  <c r="D14" i="10"/>
  <c r="E14" i="10" s="1"/>
  <c r="C14" i="10"/>
  <c r="G13" i="10"/>
  <c r="H13" i="10" s="1"/>
  <c r="F13" i="10"/>
  <c r="E13" i="10"/>
  <c r="D13" i="10"/>
  <c r="C13" i="10"/>
  <c r="H12" i="10"/>
  <c r="G12" i="10"/>
  <c r="F12" i="10"/>
  <c r="D12" i="10"/>
  <c r="E12" i="10" s="1"/>
  <c r="C12" i="10"/>
  <c r="G11" i="10"/>
  <c r="F11" i="10"/>
  <c r="H11" i="10" s="1"/>
  <c r="E11" i="10"/>
  <c r="D11" i="10"/>
  <c r="C11" i="10"/>
  <c r="B11" i="10"/>
  <c r="H10" i="10"/>
  <c r="G10" i="10"/>
  <c r="F10" i="10"/>
  <c r="E10" i="10"/>
  <c r="D10" i="10"/>
  <c r="C10" i="10"/>
  <c r="B10" i="10"/>
  <c r="H9" i="10"/>
  <c r="G9" i="10"/>
  <c r="F9" i="10"/>
  <c r="D9" i="10"/>
  <c r="E9" i="10" s="1"/>
  <c r="C9" i="10"/>
  <c r="G8" i="10"/>
  <c r="H8" i="10" s="1"/>
  <c r="F8" i="10"/>
  <c r="E8" i="10"/>
  <c r="D8" i="10"/>
  <c r="C8" i="10"/>
  <c r="H7" i="10"/>
  <c r="G7" i="10"/>
  <c r="G16" i="10" s="1"/>
  <c r="H16" i="10" s="1"/>
  <c r="F7" i="10"/>
  <c r="D7" i="10"/>
  <c r="D16" i="10" s="1"/>
  <c r="C7" i="10"/>
  <c r="C16" i="10" s="1"/>
  <c r="G6" i="10"/>
  <c r="H6" i="10" s="1"/>
  <c r="F6" i="10"/>
  <c r="F16" i="10" s="1"/>
  <c r="E6" i="10"/>
  <c r="D6" i="10"/>
  <c r="C6" i="10"/>
  <c r="B144" i="9"/>
  <c r="A143" i="9"/>
  <c r="H138" i="9"/>
  <c r="H137" i="9"/>
  <c r="D136" i="9"/>
  <c r="E136" i="9" s="1"/>
  <c r="C136" i="9"/>
  <c r="H135" i="9"/>
  <c r="G135" i="9"/>
  <c r="G136" i="9" s="1"/>
  <c r="F135" i="9"/>
  <c r="F136" i="9" s="1"/>
  <c r="E135" i="9"/>
  <c r="D135" i="9"/>
  <c r="C135" i="9"/>
  <c r="B135" i="9"/>
  <c r="E134" i="9"/>
  <c r="D134" i="9"/>
  <c r="C134" i="9"/>
  <c r="B134" i="9"/>
  <c r="B127" i="9"/>
  <c r="A126" i="9"/>
  <c r="H124" i="9"/>
  <c r="H123" i="9"/>
  <c r="H121" i="9"/>
  <c r="G121" i="9"/>
  <c r="F121" i="9"/>
  <c r="D121" i="9"/>
  <c r="E121" i="9" s="1"/>
  <c r="C121" i="9"/>
  <c r="B121" i="9"/>
  <c r="G120" i="9"/>
  <c r="H120" i="9" s="1"/>
  <c r="F120" i="9"/>
  <c r="D120" i="9"/>
  <c r="C120" i="9"/>
  <c r="E120" i="9" s="1"/>
  <c r="B120" i="9"/>
  <c r="G119" i="9"/>
  <c r="F119" i="9"/>
  <c r="H119" i="9" s="1"/>
  <c r="E119" i="9"/>
  <c r="D119" i="9"/>
  <c r="C119" i="9"/>
  <c r="B119" i="9"/>
  <c r="H118" i="9"/>
  <c r="G118" i="9"/>
  <c r="F118" i="9"/>
  <c r="E118" i="9"/>
  <c r="D118" i="9"/>
  <c r="C118" i="9"/>
  <c r="B118" i="9"/>
  <c r="H117" i="9"/>
  <c r="G117" i="9"/>
  <c r="F117" i="9"/>
  <c r="D117" i="9"/>
  <c r="E117" i="9" s="1"/>
  <c r="C117" i="9"/>
  <c r="B117" i="9"/>
  <c r="G116" i="9"/>
  <c r="H116" i="9" s="1"/>
  <c r="F116" i="9"/>
  <c r="D116" i="9"/>
  <c r="C116" i="9"/>
  <c r="E116" i="9" s="1"/>
  <c r="B116" i="9"/>
  <c r="G115" i="9"/>
  <c r="F115" i="9"/>
  <c r="H115" i="9" s="1"/>
  <c r="E115" i="9"/>
  <c r="D115" i="9"/>
  <c r="C115" i="9"/>
  <c r="B115" i="9"/>
  <c r="H114" i="9"/>
  <c r="G114" i="9"/>
  <c r="F114" i="9"/>
  <c r="E114" i="9"/>
  <c r="D114" i="9"/>
  <c r="C114" i="9"/>
  <c r="B114" i="9"/>
  <c r="H113" i="9"/>
  <c r="G113" i="9"/>
  <c r="F113" i="9"/>
  <c r="D113" i="9"/>
  <c r="E113" i="9" s="1"/>
  <c r="C113" i="9"/>
  <c r="B113" i="9"/>
  <c r="G112" i="9"/>
  <c r="H112" i="9" s="1"/>
  <c r="F112" i="9"/>
  <c r="D112" i="9"/>
  <c r="E112" i="9" s="1"/>
  <c r="C112" i="9"/>
  <c r="B112" i="9"/>
  <c r="G111" i="9"/>
  <c r="H111" i="9" s="1"/>
  <c r="F111" i="9"/>
  <c r="E111" i="9"/>
  <c r="D111" i="9"/>
  <c r="C111" i="9"/>
  <c r="B111" i="9"/>
  <c r="H110" i="9"/>
  <c r="G110" i="9"/>
  <c r="F110" i="9"/>
  <c r="E110" i="9"/>
  <c r="D110" i="9"/>
  <c r="C110" i="9"/>
  <c r="B110" i="9"/>
  <c r="H109" i="9"/>
  <c r="G109" i="9"/>
  <c r="F109" i="9"/>
  <c r="D109" i="9"/>
  <c r="E109" i="9" s="1"/>
  <c r="C109" i="9"/>
  <c r="B109" i="9"/>
  <c r="G108" i="9"/>
  <c r="H108" i="9" s="1"/>
  <c r="F108" i="9"/>
  <c r="D108" i="9"/>
  <c r="E108" i="9" s="1"/>
  <c r="C108" i="9"/>
  <c r="B108" i="9"/>
  <c r="G107" i="9"/>
  <c r="H107" i="9" s="1"/>
  <c r="F107" i="9"/>
  <c r="E107" i="9"/>
  <c r="D107" i="9"/>
  <c r="C107" i="9"/>
  <c r="B107" i="9"/>
  <c r="H106" i="9"/>
  <c r="G106" i="9"/>
  <c r="F106" i="9"/>
  <c r="E106" i="9"/>
  <c r="D106" i="9"/>
  <c r="C106" i="9"/>
  <c r="B106" i="9"/>
  <c r="H105" i="9"/>
  <c r="G105" i="9"/>
  <c r="F105" i="9"/>
  <c r="D105" i="9"/>
  <c r="E105" i="9" s="1"/>
  <c r="C105" i="9"/>
  <c r="B105" i="9"/>
  <c r="G104" i="9"/>
  <c r="H104" i="9" s="1"/>
  <c r="F104" i="9"/>
  <c r="D104" i="9"/>
  <c r="C104" i="9"/>
  <c r="E104" i="9" s="1"/>
  <c r="B104" i="9"/>
  <c r="G103" i="9"/>
  <c r="F103" i="9"/>
  <c r="H103" i="9" s="1"/>
  <c r="D103" i="9"/>
  <c r="E103" i="9" s="1"/>
  <c r="C103" i="9"/>
  <c r="B103" i="9"/>
  <c r="G102" i="9"/>
  <c r="H102" i="9" s="1"/>
  <c r="F102" i="9"/>
  <c r="E102" i="9"/>
  <c r="D102" i="9"/>
  <c r="D122" i="9" s="1"/>
  <c r="C102" i="9"/>
  <c r="C122" i="9" s="1"/>
  <c r="B102" i="9"/>
  <c r="A98" i="9"/>
  <c r="B79" i="9"/>
  <c r="A78" i="9"/>
  <c r="H76" i="9"/>
  <c r="H75" i="9"/>
  <c r="G73" i="9"/>
  <c r="H73" i="9" s="1"/>
  <c r="F73" i="9"/>
  <c r="D73" i="9"/>
  <c r="C73" i="9"/>
  <c r="E73" i="9" s="1"/>
  <c r="G72" i="9"/>
  <c r="H72" i="9" s="1"/>
  <c r="F72" i="9"/>
  <c r="E72" i="9"/>
  <c r="D72" i="9"/>
  <c r="C72" i="9"/>
  <c r="G71" i="9"/>
  <c r="H71" i="9" s="1"/>
  <c r="F71" i="9"/>
  <c r="D71" i="9"/>
  <c r="C71" i="9"/>
  <c r="E71" i="9" s="1"/>
  <c r="G70" i="9"/>
  <c r="H70" i="9" s="1"/>
  <c r="F70" i="9"/>
  <c r="F74" i="9" s="1"/>
  <c r="E70" i="9"/>
  <c r="D70" i="9"/>
  <c r="D74" i="9" s="1"/>
  <c r="C70" i="9"/>
  <c r="C74" i="9" s="1"/>
  <c r="A66" i="9"/>
  <c r="B47" i="9"/>
  <c r="A46" i="9"/>
  <c r="H44" i="9"/>
  <c r="H43" i="9"/>
  <c r="D42" i="9"/>
  <c r="E42" i="9" s="1"/>
  <c r="G41" i="9"/>
  <c r="H41" i="9" s="1"/>
  <c r="F41" i="9"/>
  <c r="D41" i="9"/>
  <c r="E41" i="9" s="1"/>
  <c r="C41" i="9"/>
  <c r="B41" i="9"/>
  <c r="G40" i="9"/>
  <c r="H40" i="9" s="1"/>
  <c r="F40" i="9"/>
  <c r="E40" i="9"/>
  <c r="D40" i="9"/>
  <c r="C40" i="9"/>
  <c r="G39" i="9"/>
  <c r="H39" i="9" s="1"/>
  <c r="F39" i="9"/>
  <c r="D39" i="9"/>
  <c r="E39" i="9" s="1"/>
  <c r="C39" i="9"/>
  <c r="G38" i="9"/>
  <c r="G42" i="9" s="1"/>
  <c r="F38" i="9"/>
  <c r="F42" i="9" s="1"/>
  <c r="E38" i="9"/>
  <c r="D38" i="9"/>
  <c r="C38" i="9"/>
  <c r="C42" i="9" s="1"/>
  <c r="A34" i="9"/>
  <c r="A130" i="9" s="1"/>
  <c r="B22" i="9"/>
  <c r="A21" i="9"/>
  <c r="H18" i="9"/>
  <c r="H17" i="9"/>
  <c r="G15" i="9"/>
  <c r="H15" i="9" s="1"/>
  <c r="F15" i="9"/>
  <c r="D15" i="9"/>
  <c r="E15" i="9" s="1"/>
  <c r="C15" i="9"/>
  <c r="H14" i="9"/>
  <c r="G14" i="9"/>
  <c r="F14" i="9"/>
  <c r="D14" i="9"/>
  <c r="E14" i="9" s="1"/>
  <c r="C14" i="9"/>
  <c r="G13" i="9"/>
  <c r="H13" i="9" s="1"/>
  <c r="F13" i="9"/>
  <c r="D13" i="9"/>
  <c r="E13" i="9" s="1"/>
  <c r="C13" i="9"/>
  <c r="H12" i="9"/>
  <c r="G12" i="9"/>
  <c r="F12" i="9"/>
  <c r="D12" i="9"/>
  <c r="E12" i="9" s="1"/>
  <c r="C12" i="9"/>
  <c r="G11" i="9"/>
  <c r="H11" i="9" s="1"/>
  <c r="F11" i="9"/>
  <c r="D11" i="9"/>
  <c r="E11" i="9" s="1"/>
  <c r="C11" i="9"/>
  <c r="B11" i="9"/>
  <c r="G10" i="9"/>
  <c r="H10" i="9" s="1"/>
  <c r="F10" i="9"/>
  <c r="E10" i="9"/>
  <c r="D10" i="9"/>
  <c r="C10" i="9"/>
  <c r="B10" i="9"/>
  <c r="H9" i="9"/>
  <c r="G9" i="9"/>
  <c r="F9" i="9"/>
  <c r="D9" i="9"/>
  <c r="E9" i="9" s="1"/>
  <c r="C9" i="9"/>
  <c r="G8" i="9"/>
  <c r="H8" i="9" s="1"/>
  <c r="F8" i="9"/>
  <c r="D8" i="9"/>
  <c r="E8" i="9" s="1"/>
  <c r="C8" i="9"/>
  <c r="H7" i="9"/>
  <c r="G7" i="9"/>
  <c r="F7" i="9"/>
  <c r="D7" i="9"/>
  <c r="E7" i="9" s="1"/>
  <c r="C7" i="9"/>
  <c r="G6" i="9"/>
  <c r="G16" i="9" s="1"/>
  <c r="H16" i="9" s="1"/>
  <c r="F6" i="9"/>
  <c r="F16" i="9" s="1"/>
  <c r="D6" i="9"/>
  <c r="E6" i="9" s="1"/>
  <c r="C6" i="9"/>
  <c r="C16" i="9" s="1"/>
  <c r="B144" i="8"/>
  <c r="A143" i="8"/>
  <c r="H138" i="8"/>
  <c r="H137" i="8"/>
  <c r="D136" i="8"/>
  <c r="H135" i="8"/>
  <c r="G135" i="8"/>
  <c r="G136" i="8" s="1"/>
  <c r="F135" i="8"/>
  <c r="F136" i="8" s="1"/>
  <c r="E135" i="8"/>
  <c r="D135" i="8"/>
  <c r="C135" i="8"/>
  <c r="B135" i="8"/>
  <c r="E134" i="8"/>
  <c r="D134" i="8"/>
  <c r="C134" i="8"/>
  <c r="C136" i="8" s="1"/>
  <c r="B134" i="8"/>
  <c r="B127" i="8"/>
  <c r="A126" i="8"/>
  <c r="H124" i="8"/>
  <c r="H123" i="8"/>
  <c r="H121" i="8"/>
  <c r="G121" i="8"/>
  <c r="F121" i="8"/>
  <c r="D121" i="8"/>
  <c r="E121" i="8" s="1"/>
  <c r="C121" i="8"/>
  <c r="B121" i="8"/>
  <c r="G120" i="8"/>
  <c r="H120" i="8" s="1"/>
  <c r="F120" i="8"/>
  <c r="D120" i="8"/>
  <c r="E120" i="8" s="1"/>
  <c r="C120" i="8"/>
  <c r="B120" i="8"/>
  <c r="G119" i="8"/>
  <c r="H119" i="8" s="1"/>
  <c r="F119" i="8"/>
  <c r="D119" i="8"/>
  <c r="E119" i="8" s="1"/>
  <c r="C119" i="8"/>
  <c r="B119" i="8"/>
  <c r="G118" i="8"/>
  <c r="H118" i="8" s="1"/>
  <c r="F118" i="8"/>
  <c r="E118" i="8"/>
  <c r="D118" i="8"/>
  <c r="C118" i="8"/>
  <c r="B118" i="8"/>
  <c r="H117" i="8"/>
  <c r="G117" i="8"/>
  <c r="F117" i="8"/>
  <c r="D117" i="8"/>
  <c r="E117" i="8" s="1"/>
  <c r="C117" i="8"/>
  <c r="B117" i="8"/>
  <c r="G116" i="8"/>
  <c r="H116" i="8" s="1"/>
  <c r="F116" i="8"/>
  <c r="D116" i="8"/>
  <c r="E116" i="8" s="1"/>
  <c r="C116" i="8"/>
  <c r="B116" i="8"/>
  <c r="G115" i="8"/>
  <c r="H115" i="8" s="1"/>
  <c r="F115" i="8"/>
  <c r="D115" i="8"/>
  <c r="E115" i="8" s="1"/>
  <c r="C115" i="8"/>
  <c r="B115" i="8"/>
  <c r="G114" i="8"/>
  <c r="H114" i="8" s="1"/>
  <c r="F114" i="8"/>
  <c r="E114" i="8"/>
  <c r="D114" i="8"/>
  <c r="C114" i="8"/>
  <c r="B114" i="8"/>
  <c r="H113" i="8"/>
  <c r="G113" i="8"/>
  <c r="F113" i="8"/>
  <c r="D113" i="8"/>
  <c r="E113" i="8" s="1"/>
  <c r="C113" i="8"/>
  <c r="B113" i="8"/>
  <c r="G112" i="8"/>
  <c r="H112" i="8" s="1"/>
  <c r="F112" i="8"/>
  <c r="D112" i="8"/>
  <c r="E112" i="8" s="1"/>
  <c r="C112" i="8"/>
  <c r="B112" i="8"/>
  <c r="G111" i="8"/>
  <c r="H111" i="8" s="1"/>
  <c r="F111" i="8"/>
  <c r="D111" i="8"/>
  <c r="E111" i="8" s="1"/>
  <c r="C111" i="8"/>
  <c r="B111" i="8"/>
  <c r="G110" i="8"/>
  <c r="H110" i="8" s="1"/>
  <c r="F110" i="8"/>
  <c r="E110" i="8"/>
  <c r="D110" i="8"/>
  <c r="C110" i="8"/>
  <c r="B110" i="8"/>
  <c r="H109" i="8"/>
  <c r="G109" i="8"/>
  <c r="F109" i="8"/>
  <c r="D109" i="8"/>
  <c r="E109" i="8" s="1"/>
  <c r="C109" i="8"/>
  <c r="B109" i="8"/>
  <c r="G108" i="8"/>
  <c r="H108" i="8" s="1"/>
  <c r="F108" i="8"/>
  <c r="D108" i="8"/>
  <c r="E108" i="8" s="1"/>
  <c r="C108" i="8"/>
  <c r="B108" i="8"/>
  <c r="G107" i="8"/>
  <c r="H107" i="8" s="1"/>
  <c r="F107" i="8"/>
  <c r="D107" i="8"/>
  <c r="E107" i="8" s="1"/>
  <c r="C107" i="8"/>
  <c r="B107" i="8"/>
  <c r="G106" i="8"/>
  <c r="H106" i="8" s="1"/>
  <c r="F106" i="8"/>
  <c r="E106" i="8"/>
  <c r="D106" i="8"/>
  <c r="C106" i="8"/>
  <c r="B106" i="8"/>
  <c r="H105" i="8"/>
  <c r="G105" i="8"/>
  <c r="F105" i="8"/>
  <c r="D105" i="8"/>
  <c r="E105" i="8" s="1"/>
  <c r="C105" i="8"/>
  <c r="B105" i="8"/>
  <c r="G104" i="8"/>
  <c r="H104" i="8" s="1"/>
  <c r="F104" i="8"/>
  <c r="D104" i="8"/>
  <c r="E104" i="8" s="1"/>
  <c r="C104" i="8"/>
  <c r="B104" i="8"/>
  <c r="G103" i="8"/>
  <c r="H103" i="8" s="1"/>
  <c r="F103" i="8"/>
  <c r="F122" i="8" s="1"/>
  <c r="D103" i="8"/>
  <c r="E103" i="8" s="1"/>
  <c r="C103" i="8"/>
  <c r="C122" i="8" s="1"/>
  <c r="B103" i="8"/>
  <c r="G102" i="8"/>
  <c r="H102" i="8" s="1"/>
  <c r="F102" i="8"/>
  <c r="E102" i="8"/>
  <c r="D102" i="8"/>
  <c r="C102" i="8"/>
  <c r="B102" i="8"/>
  <c r="A98" i="8"/>
  <c r="B79" i="8"/>
  <c r="A78" i="8"/>
  <c r="H76" i="8"/>
  <c r="H75" i="8"/>
  <c r="G73" i="8"/>
  <c r="H73" i="8" s="1"/>
  <c r="F73" i="8"/>
  <c r="D73" i="8"/>
  <c r="E73" i="8" s="1"/>
  <c r="C73" i="8"/>
  <c r="G72" i="8"/>
  <c r="H72" i="8" s="1"/>
  <c r="F72" i="8"/>
  <c r="E72" i="8"/>
  <c r="D72" i="8"/>
  <c r="C72" i="8"/>
  <c r="G71" i="8"/>
  <c r="H71" i="8" s="1"/>
  <c r="F71" i="8"/>
  <c r="D71" i="8"/>
  <c r="E71" i="8" s="1"/>
  <c r="C71" i="8"/>
  <c r="G70" i="8"/>
  <c r="H70" i="8" s="1"/>
  <c r="F70" i="8"/>
  <c r="F74" i="8" s="1"/>
  <c r="E70" i="8"/>
  <c r="D70" i="8"/>
  <c r="D74" i="8" s="1"/>
  <c r="C70" i="8"/>
  <c r="C74" i="8" s="1"/>
  <c r="A66" i="8"/>
  <c r="B47" i="8"/>
  <c r="A46" i="8"/>
  <c r="H44" i="8"/>
  <c r="H43" i="8"/>
  <c r="D42" i="8"/>
  <c r="E42" i="8" s="1"/>
  <c r="G41" i="8"/>
  <c r="H41" i="8" s="1"/>
  <c r="F41" i="8"/>
  <c r="D41" i="8"/>
  <c r="E41" i="8" s="1"/>
  <c r="C41" i="8"/>
  <c r="B41" i="8"/>
  <c r="G40" i="8"/>
  <c r="H40" i="8" s="1"/>
  <c r="F40" i="8"/>
  <c r="E40" i="8"/>
  <c r="D40" i="8"/>
  <c r="C40" i="8"/>
  <c r="G39" i="8"/>
  <c r="H39" i="8" s="1"/>
  <c r="F39" i="8"/>
  <c r="D39" i="8"/>
  <c r="E39" i="8" s="1"/>
  <c r="C39" i="8"/>
  <c r="G38" i="8"/>
  <c r="G42" i="8" s="1"/>
  <c r="F38" i="8"/>
  <c r="F42" i="8" s="1"/>
  <c r="E38" i="8"/>
  <c r="D38" i="8"/>
  <c r="C38" i="8"/>
  <c r="C42" i="8" s="1"/>
  <c r="A34" i="8"/>
  <c r="A130" i="8" s="1"/>
  <c r="B22" i="8"/>
  <c r="A21" i="8"/>
  <c r="H18" i="8"/>
  <c r="H17" i="8"/>
  <c r="G15" i="8"/>
  <c r="H15" i="8" s="1"/>
  <c r="F15" i="8"/>
  <c r="D15" i="8"/>
  <c r="E15" i="8" s="1"/>
  <c r="C15" i="8"/>
  <c r="H14" i="8"/>
  <c r="G14" i="8"/>
  <c r="F14" i="8"/>
  <c r="D14" i="8"/>
  <c r="E14" i="8" s="1"/>
  <c r="C14" i="8"/>
  <c r="G13" i="8"/>
  <c r="H13" i="8" s="1"/>
  <c r="F13" i="8"/>
  <c r="D13" i="8"/>
  <c r="E13" i="8" s="1"/>
  <c r="C13" i="8"/>
  <c r="H12" i="8"/>
  <c r="G12" i="8"/>
  <c r="F12" i="8"/>
  <c r="D12" i="8"/>
  <c r="E12" i="8" s="1"/>
  <c r="C12" i="8"/>
  <c r="G11" i="8"/>
  <c r="H11" i="8" s="1"/>
  <c r="F11" i="8"/>
  <c r="D11" i="8"/>
  <c r="E11" i="8" s="1"/>
  <c r="C11" i="8"/>
  <c r="B11" i="8"/>
  <c r="G10" i="8"/>
  <c r="H10" i="8" s="1"/>
  <c r="F10" i="8"/>
  <c r="E10" i="8"/>
  <c r="D10" i="8"/>
  <c r="C10" i="8"/>
  <c r="B10" i="8"/>
  <c r="H9" i="8"/>
  <c r="G9" i="8"/>
  <c r="F9" i="8"/>
  <c r="D9" i="8"/>
  <c r="E9" i="8" s="1"/>
  <c r="C9" i="8"/>
  <c r="G8" i="8"/>
  <c r="H8" i="8" s="1"/>
  <c r="F8" i="8"/>
  <c r="D8" i="8"/>
  <c r="E8" i="8" s="1"/>
  <c r="C8" i="8"/>
  <c r="H7" i="8"/>
  <c r="G7" i="8"/>
  <c r="F7" i="8"/>
  <c r="D7" i="8"/>
  <c r="E7" i="8" s="1"/>
  <c r="C7" i="8"/>
  <c r="G6" i="8"/>
  <c r="G16" i="8" s="1"/>
  <c r="F6" i="8"/>
  <c r="F16" i="8" s="1"/>
  <c r="D6" i="8"/>
  <c r="E6" i="8" s="1"/>
  <c r="C6" i="8"/>
  <c r="C16" i="8" s="1"/>
  <c r="B22" i="7"/>
  <c r="A21" i="7"/>
  <c r="H18" i="7"/>
  <c r="H17" i="7"/>
  <c r="G15" i="7"/>
  <c r="F15" i="7"/>
  <c r="H15" i="7" s="1"/>
  <c r="D15" i="7"/>
  <c r="E15" i="7" s="1"/>
  <c r="C15" i="7"/>
  <c r="G14" i="7"/>
  <c r="F14" i="7"/>
  <c r="D14" i="7"/>
  <c r="C14" i="7"/>
  <c r="G13" i="7"/>
  <c r="F13" i="7"/>
  <c r="D13" i="7"/>
  <c r="C13" i="7"/>
  <c r="G12" i="7"/>
  <c r="F12" i="7"/>
  <c r="D12" i="7"/>
  <c r="C12" i="7"/>
  <c r="G11" i="7"/>
  <c r="F11" i="7"/>
  <c r="D11" i="7"/>
  <c r="E11" i="7" s="1"/>
  <c r="C11" i="7"/>
  <c r="B11" i="7"/>
  <c r="G10" i="7"/>
  <c r="H10" i="7" s="1"/>
  <c r="F10" i="7"/>
  <c r="D10" i="7"/>
  <c r="C10" i="7"/>
  <c r="B10" i="7"/>
  <c r="G9" i="7"/>
  <c r="F9" i="7"/>
  <c r="D9" i="7"/>
  <c r="C9" i="7"/>
  <c r="G8" i="7"/>
  <c r="H8" i="7" s="1"/>
  <c r="F8" i="7"/>
  <c r="D8" i="7"/>
  <c r="C8" i="7"/>
  <c r="E8" i="7" s="1"/>
  <c r="G7" i="7"/>
  <c r="F7" i="7"/>
  <c r="D7" i="7"/>
  <c r="C7" i="7"/>
  <c r="H6" i="7"/>
  <c r="G6" i="7"/>
  <c r="F6" i="7"/>
  <c r="D6" i="7"/>
  <c r="D16" i="7" s="1"/>
  <c r="C6" i="7"/>
  <c r="H12" i="7" l="1"/>
  <c r="H13" i="7"/>
  <c r="G16" i="7"/>
  <c r="E9" i="7"/>
  <c r="E13" i="7"/>
  <c r="E14" i="7"/>
  <c r="H11" i="7"/>
  <c r="E6" i="7"/>
  <c r="E12" i="7"/>
  <c r="H14" i="7"/>
  <c r="E7" i="7"/>
  <c r="H9" i="7"/>
  <c r="C16" i="7"/>
  <c r="E16" i="7" s="1"/>
  <c r="E10" i="7"/>
  <c r="F16" i="7"/>
  <c r="H16" i="7" s="1"/>
  <c r="H42" i="11"/>
  <c r="E74" i="11"/>
  <c r="E122" i="11"/>
  <c r="E42" i="11"/>
  <c r="E16" i="11"/>
  <c r="H74" i="11"/>
  <c r="F122" i="11"/>
  <c r="H122" i="11" s="1"/>
  <c r="E7" i="11"/>
  <c r="H39" i="11"/>
  <c r="H6" i="11"/>
  <c r="H42" i="10"/>
  <c r="E74" i="10"/>
  <c r="E42" i="10"/>
  <c r="E122" i="10"/>
  <c r="E16" i="10"/>
  <c r="E7" i="10"/>
  <c r="H39" i="10"/>
  <c r="E74" i="8"/>
  <c r="H42" i="9"/>
  <c r="E74" i="9"/>
  <c r="E122" i="9"/>
  <c r="D16" i="9"/>
  <c r="E16" i="9" s="1"/>
  <c r="F122" i="9"/>
  <c r="G122" i="9"/>
  <c r="H122" i="9" s="1"/>
  <c r="H6" i="9"/>
  <c r="G74" i="9"/>
  <c r="H74" i="9" s="1"/>
  <c r="H38" i="9"/>
  <c r="H16" i="8"/>
  <c r="H42" i="8"/>
  <c r="E136" i="8"/>
  <c r="D122" i="8"/>
  <c r="E122" i="8" s="1"/>
  <c r="D16" i="8"/>
  <c r="E16" i="8" s="1"/>
  <c r="G122" i="8"/>
  <c r="H122" i="8" s="1"/>
  <c r="H6" i="8"/>
  <c r="G74" i="8"/>
  <c r="H74" i="8" s="1"/>
  <c r="H38" i="8"/>
  <c r="H7" i="7"/>
  <c r="I43" i="2"/>
  <c r="J43" i="2"/>
  <c r="K43" i="2"/>
  <c r="H6" i="2"/>
  <c r="H7" i="2"/>
  <c r="H8" i="2"/>
  <c r="H10" i="2"/>
  <c r="H11" i="2"/>
  <c r="H12" i="2"/>
  <c r="H13" i="2"/>
  <c r="H14" i="2"/>
  <c r="H9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5" i="2"/>
  <c r="E9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4" i="2"/>
  <c r="E35" i="2"/>
  <c r="E36" i="2"/>
  <c r="E37" i="2"/>
  <c r="E38" i="2"/>
  <c r="E39" i="2"/>
  <c r="E40" i="2"/>
  <c r="E41" i="2"/>
  <c r="E42" i="2"/>
  <c r="E43" i="2"/>
  <c r="E44" i="2"/>
  <c r="E6" i="2"/>
  <c r="E7" i="2"/>
  <c r="E8" i="2"/>
  <c r="E10" i="2"/>
  <c r="E11" i="2"/>
  <c r="E12" i="2"/>
  <c r="E13" i="2"/>
  <c r="E14" i="2"/>
  <c r="E5" i="2"/>
  <c r="J41" i="2"/>
  <c r="K41" i="2"/>
  <c r="I41" i="2"/>
  <c r="J27" i="2"/>
  <c r="J21" i="2"/>
  <c r="K21" i="2"/>
  <c r="J19" i="2"/>
  <c r="K19" i="2"/>
  <c r="D33" i="2"/>
  <c r="D45" i="2"/>
  <c r="E45" i="2"/>
  <c r="J24" i="2"/>
  <c r="J18" i="2"/>
  <c r="J35" i="2"/>
  <c r="J29" i="2"/>
  <c r="J26" i="2"/>
  <c r="J36" i="2"/>
  <c r="I18" i="2"/>
  <c r="K18" i="2"/>
  <c r="I9" i="2"/>
  <c r="J23" i="2"/>
  <c r="I23" i="2"/>
  <c r="K23" i="2"/>
  <c r="J42" i="2"/>
  <c r="I42" i="2"/>
  <c r="K42" i="2"/>
  <c r="I40" i="2"/>
  <c r="K40" i="2"/>
  <c r="J7" i="2"/>
  <c r="J8" i="2"/>
  <c r="J10" i="2"/>
  <c r="K10" i="2"/>
  <c r="J11" i="2"/>
  <c r="K11" i="2"/>
  <c r="J12" i="2"/>
  <c r="K12" i="2"/>
  <c r="J13" i="2"/>
  <c r="J14" i="2"/>
  <c r="K14" i="2"/>
  <c r="J15" i="2"/>
  <c r="K15" i="2"/>
  <c r="J16" i="2"/>
  <c r="K16" i="2"/>
  <c r="J17" i="2"/>
  <c r="J22" i="2"/>
  <c r="K22" i="2"/>
  <c r="J25" i="2"/>
  <c r="J34" i="2"/>
  <c r="K34" i="2"/>
  <c r="J37" i="2"/>
  <c r="K37" i="2"/>
  <c r="J38" i="2"/>
  <c r="K38" i="2"/>
  <c r="J39" i="2"/>
  <c r="K39" i="2"/>
  <c r="J44" i="2"/>
  <c r="I39" i="2"/>
  <c r="I16" i="2"/>
  <c r="I17" i="2"/>
  <c r="K17" i="2"/>
  <c r="I19" i="2"/>
  <c r="I20" i="2"/>
  <c r="I21" i="2"/>
  <c r="I22" i="2"/>
  <c r="I24" i="2"/>
  <c r="K24" i="2"/>
  <c r="I25" i="2"/>
  <c r="K25" i="2"/>
  <c r="I26" i="2"/>
  <c r="K26" i="2"/>
  <c r="I27" i="2"/>
  <c r="K27" i="2"/>
  <c r="I28" i="2"/>
  <c r="I29" i="2"/>
  <c r="K29" i="2"/>
  <c r="I30" i="2"/>
  <c r="I31" i="2"/>
  <c r="I32" i="2"/>
  <c r="I33" i="2"/>
  <c r="I34" i="2"/>
  <c r="I35" i="2"/>
  <c r="K35" i="2"/>
  <c r="I36" i="2"/>
  <c r="K36" i="2"/>
  <c r="I37" i="2"/>
  <c r="I38" i="2"/>
  <c r="I44" i="2"/>
  <c r="K44" i="2"/>
  <c r="I6" i="2"/>
  <c r="I7" i="2"/>
  <c r="K7" i="2"/>
  <c r="I8" i="2"/>
  <c r="K8" i="2"/>
  <c r="I10" i="2"/>
  <c r="I11" i="2"/>
  <c r="I12" i="2"/>
  <c r="I13" i="2"/>
  <c r="K13" i="2"/>
  <c r="I14" i="2"/>
  <c r="I15" i="2"/>
  <c r="I5" i="2"/>
  <c r="I45" i="2"/>
  <c r="F45" i="2"/>
  <c r="C45" i="2"/>
  <c r="J30" i="2"/>
  <c r="K30" i="2"/>
  <c r="J9" i="2"/>
  <c r="K9" i="2"/>
  <c r="J20" i="2"/>
  <c r="K20" i="2"/>
  <c r="J33" i="2"/>
  <c r="K33" i="2"/>
  <c r="J31" i="2"/>
  <c r="J6" i="2"/>
  <c r="J32" i="2"/>
  <c r="K32" i="2"/>
  <c r="J28" i="2"/>
  <c r="K28" i="2"/>
  <c r="J5" i="2"/>
  <c r="J45" i="2"/>
  <c r="K5" i="2"/>
  <c r="J40" i="2"/>
  <c r="G45" i="2"/>
  <c r="H45" i="2"/>
  <c r="K6" i="2"/>
  <c r="K31" i="2"/>
  <c r="K45" i="2"/>
  <c r="E33" i="2"/>
</calcChain>
</file>

<file path=xl/sharedStrings.xml><?xml version="1.0" encoding="utf-8"?>
<sst xmlns="http://schemas.openxmlformats.org/spreadsheetml/2006/main" count="1290" uniqueCount="430">
  <si>
    <t>ปริญญาโท</t>
  </si>
  <si>
    <t>ปริญญาเอก</t>
  </si>
  <si>
    <t>ชีววิทยาสิ่งแวดล้อม</t>
  </si>
  <si>
    <t>เทคโนโลยีเลเซอร์</t>
  </si>
  <si>
    <t>ภูมิสารสนเทศ</t>
  </si>
  <si>
    <t>วิทยาการสารสนเทศ</t>
  </si>
  <si>
    <t>ภาษาอังกฤษศึกษา</t>
  </si>
  <si>
    <t>การจัดการ</t>
  </si>
  <si>
    <t>วิศวกรรมขนส่ง</t>
  </si>
  <si>
    <t>วิศวกรรมคอมพิวเตอร์</t>
  </si>
  <si>
    <t>วิศวกรรมเซรามิก</t>
  </si>
  <si>
    <t>วิศวกรรมโทรคมนาคม</t>
  </si>
  <si>
    <t>ที่มา : ศูนย์บริการการศึกษา</t>
  </si>
  <si>
    <t>รวบรวมและจัดทำสถิติ : งานวิจัยสถาบันและสารสนเทศ ส่วนแผนงาน</t>
  </si>
  <si>
    <t>ชีวเวชศาสตร์</t>
  </si>
  <si>
    <t>แผน</t>
  </si>
  <si>
    <t>ผล</t>
  </si>
  <si>
    <t>ร้อยละ</t>
  </si>
  <si>
    <t>เคมี</t>
  </si>
  <si>
    <t>คณิตศาสตร์ประยุกต์</t>
  </si>
  <si>
    <t>ฟิสิกส์</t>
  </si>
  <si>
    <t>จุลชีววิทยา</t>
  </si>
  <si>
    <t>ชีวเคมี</t>
  </si>
  <si>
    <t>เทคโนโลยีการผลิตพืช</t>
  </si>
  <si>
    <t>เทคโนโลยีการผลิตสัตว์</t>
  </si>
  <si>
    <t>เทคโนโลยีชีวภาพ</t>
  </si>
  <si>
    <t>เทคโนโลยีอาหาร</t>
  </si>
  <si>
    <t>วิศวกรรมเคมี</t>
  </si>
  <si>
    <t>วิศวกรรมพอลิเมอร์</t>
  </si>
  <si>
    <t>วิศวกรรมไฟฟ้า</t>
  </si>
  <si>
    <t>วิศวกรรมสิ่งแวดล้อม</t>
  </si>
  <si>
    <t>เทคโนโลยีธรณี</t>
  </si>
  <si>
    <t>ลำดับที่</t>
  </si>
  <si>
    <t>ข้อมูลแผนและผลการรับนักศึกษาใหม่ระดับบัณฑิตศึกษา สำนักวิชาเทคโนโลยีสังคม</t>
  </si>
  <si>
    <t>ข้อมูลแผนและผลการรับนักศึกษาใหม่ระดับบัณฑิตศึกษา สำนักวิชาวิทยาศาสตร์</t>
  </si>
  <si>
    <t>ข้อมูลแผนและผลการรับนักศึกษาใหม่ระดับบัณฑิตศึกษา สำนักวิชาเทคโนโลยีการเกษตร</t>
  </si>
  <si>
    <t>ข้อมูลแผนและผลการรับนักศึกษาใหม่ระดับบัณฑิตศึกษา สำนักวิชาวิศวกรรมศาสตร์</t>
  </si>
  <si>
    <t>ระดับปริญญาเอก</t>
  </si>
  <si>
    <t>ระดับปริญญาโท</t>
  </si>
  <si>
    <t>วิศวกรรมโลหการ</t>
  </si>
  <si>
    <t>วิศวกรรมการจัดการพลังงาน</t>
  </si>
  <si>
    <t>ข้อมูลปัจจัยและข้อจำกัดที่เกี่ยวข้อง</t>
  </si>
  <si>
    <t>ลำดับ</t>
  </si>
  <si>
    <t>ที่</t>
  </si>
  <si>
    <t>ระดับปริญญาโท (ต่อ)</t>
  </si>
  <si>
    <t>วิศวกรรมการจัดการ</t>
  </si>
  <si>
    <t>พลังงาน</t>
  </si>
  <si>
    <t>ระดับปริญญาเอก (ต่อ)</t>
  </si>
  <si>
    <t>1. ผู้สำเร็จการศึกษาเลือกที่จะทำงาน</t>
  </si>
  <si>
    <t>1. มีทุนการศึกษาจำนวนมาก</t>
  </si>
  <si>
    <t>การบริหารงานก่อสร้างและสาธารณูปโภค</t>
  </si>
  <si>
    <t>รวม</t>
  </si>
  <si>
    <t>การบริหารงานก่อสร้าง</t>
  </si>
  <si>
    <t>และสาธารณูปโภค</t>
  </si>
  <si>
    <t>2. เกรดไม่ถึงเกณฑ์เข้าศึกษา</t>
  </si>
  <si>
    <t>3. อัตราการได้งานวุฒิปริญญาตรีสูงกว่า</t>
  </si>
  <si>
    <t>4. ผู้ที่ทำงานแล้วไม่สามารถลาเรียนได้</t>
  </si>
  <si>
    <t>1. เลือกที่จะทำงานหลังสำเร็จการศึกษา</t>
  </si>
  <si>
    <t>2. ผลการเรียนของผู้สมัครไม่ถึงเกณฑ์</t>
  </si>
  <si>
    <t>3. มีทุนการศึกษาจำกัด</t>
  </si>
  <si>
    <t>4. แม้มีผู้มาสมัครตามเป้าหมายแต่สาขาฯ</t>
  </si>
  <si>
    <t>สาขาวิชา</t>
  </si>
  <si>
    <t>วิศวกรรมเกษตรและอาหาร</t>
  </si>
  <si>
    <t>วิศวกรรมเกษตรและ</t>
  </si>
  <si>
    <t>อาหาร</t>
  </si>
  <si>
    <t>5. มีมหาวิทยาลัยอื่นใน จ.นครราชสีมา</t>
  </si>
  <si>
    <t>2. ไม่มีนักศึกษาปริญญาตรีของตัวเอง</t>
  </si>
  <si>
    <t>1. เป็นสถาบันต่างจังหวัด</t>
  </si>
  <si>
    <t>2. อัตราการได้งานทำสูง ทำให้นักศึกษา</t>
  </si>
  <si>
    <t xml:space="preserve">   IE มทส. เลือกไปทำงานแทนศึกษาต่อ</t>
  </si>
  <si>
    <t>3. จำนวนทุนการศึกษาน้อย</t>
  </si>
  <si>
    <t>มลพิษสิ่งแวดล้อมและความปลอดภัย</t>
  </si>
  <si>
    <t>(รวมทุกภาคการศึกษา)</t>
  </si>
  <si>
    <t>ข้อมูลแผนและผลการรับนักศึกษาใหม่ระดับบัณฑิตศึกษา สำนักวิชาแพทยศาสตร์</t>
  </si>
  <si>
    <t>รวมทั้งสิ้น</t>
  </si>
  <si>
    <r>
      <t>กรณีรับนักศึกษาระดับบัณฑิตศึกษา</t>
    </r>
    <r>
      <rPr>
        <b/>
        <i/>
        <u/>
        <sz val="18"/>
        <rFont val="TH SarabunPSK"/>
        <family val="2"/>
      </rPr>
      <t>ได้ตามเป้าหมาย</t>
    </r>
    <r>
      <rPr>
        <b/>
        <sz val="18"/>
        <rFont val="TH SarabunPSK"/>
        <family val="2"/>
      </rPr>
      <t xml:space="preserve"> สำนักวิชาวิทยาศาสตร์</t>
    </r>
  </si>
  <si>
    <r>
      <t>หมายเหตุ</t>
    </r>
    <r>
      <rPr>
        <sz val="16"/>
        <rFont val="TH SarabunPSK"/>
        <family val="2"/>
      </rPr>
      <t>: *โปรดกรอกข้อมูลปัจจัยที่พบที่เป็นจุดเด่นทำให้รับนักศึกษาได้ตามเป้าหมาย และ/หรือมากกว่าเป้าหมาย</t>
    </r>
  </si>
  <si>
    <r>
      <t>กรณีรับนักศึกษาระดับบัณฑิตศึกษา</t>
    </r>
    <r>
      <rPr>
        <b/>
        <i/>
        <u/>
        <sz val="18"/>
        <rFont val="TH SarabunPSK"/>
        <family val="2"/>
      </rPr>
      <t>ได้ตามเป้าหมาย</t>
    </r>
    <r>
      <rPr>
        <b/>
        <sz val="18"/>
        <rFont val="TH SarabunPSK"/>
        <family val="2"/>
      </rPr>
      <t xml:space="preserve"> สำนักวิชาเทคโนโลยีสังคม</t>
    </r>
  </si>
  <si>
    <r>
      <t>กรณีรับนักศึกษาระดับบัณฑิตศึกษา</t>
    </r>
    <r>
      <rPr>
        <b/>
        <i/>
        <u/>
        <sz val="18"/>
        <rFont val="TH SarabunPSK"/>
        <family val="2"/>
      </rPr>
      <t>ได้ตามเป้าหมาย</t>
    </r>
    <r>
      <rPr>
        <b/>
        <sz val="18"/>
        <rFont val="TH SarabunPSK"/>
        <family val="2"/>
      </rPr>
      <t xml:space="preserve"> สำนักวิชาเทคโนโลยีการเกษตร</t>
    </r>
  </si>
  <si>
    <r>
      <t>กรณีรับนักศึกษาระดับบัณฑิตศึกษา</t>
    </r>
    <r>
      <rPr>
        <b/>
        <i/>
        <u/>
        <sz val="18"/>
        <rFont val="TH SarabunPSK"/>
        <family val="2"/>
      </rPr>
      <t>ได้ตามเป้าหมาย</t>
    </r>
    <r>
      <rPr>
        <b/>
        <sz val="18"/>
        <rFont val="TH SarabunPSK"/>
        <family val="2"/>
      </rPr>
      <t xml:space="preserve"> สำนักวิชาวิศวกรรมศาสตร์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</si>
  <si>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</si>
  <si>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</si>
  <si>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</si>
  <si>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</si>
  <si>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</si>
  <si>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</si>
  <si>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</si>
  <si>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</si>
  <si>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</si>
  <si>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</si>
  <si>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</si>
  <si>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</si>
  <si>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</si>
  <si>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</si>
  <si>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</si>
  <si>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</si>
  <si>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</si>
  <si>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ข้อมูลปัจจัยที่เกี่ยวข้อง (ข้อจำกัด/ความสำเร็จ)</t>
  </si>
  <si>
    <r>
      <t>กรณีรับนักศึกษาระดับบัณฑิตศึกษา</t>
    </r>
    <r>
      <rPr>
        <b/>
        <i/>
        <u/>
        <sz val="18"/>
        <rFont val="TH SarabunPSK"/>
        <family val="2"/>
      </rPr>
      <t>ไม่ได้ตามเป้าหมาย</t>
    </r>
    <r>
      <rPr>
        <b/>
        <sz val="18"/>
        <rFont val="TH SarabunPSK"/>
        <family val="2"/>
      </rPr>
      <t xml:space="preserve"> สำนักวิชาวิทยาศาสตร์</t>
    </r>
  </si>
  <si>
    <r>
      <t>ข้อมูล</t>
    </r>
    <r>
      <rPr>
        <b/>
        <u/>
        <sz val="14"/>
        <rFont val="TH SarabunPSK"/>
        <family val="2"/>
      </rPr>
      <t>ปัจจัยและข้อจำกัดที่เกี่ยวข้อง**</t>
    </r>
  </si>
  <si>
    <r>
      <t>หมายเหตุ</t>
    </r>
    <r>
      <rPr>
        <sz val="16"/>
        <rFont val="TH SarabunPSK"/>
        <family val="2"/>
      </rPr>
      <t>: **โปรดกรอกข้อมูลปัจจัยที่พบที่เป็นอุปสรรคทำให้ไม่สามารถรับนักศึกษาได้ตามเป้าหมาย</t>
    </r>
  </si>
  <si>
    <r>
      <t>กรณีรับนักศึกษาระดับบัณฑิตศึกษา</t>
    </r>
    <r>
      <rPr>
        <b/>
        <i/>
        <u/>
        <sz val="18"/>
        <rFont val="TH SarabunPSK"/>
        <family val="2"/>
      </rPr>
      <t>ไม่ได้ตามเป้าหมาย</t>
    </r>
    <r>
      <rPr>
        <b/>
        <sz val="18"/>
        <rFont val="TH SarabunPSK"/>
        <family val="2"/>
      </rPr>
      <t xml:space="preserve"> สำนักวิชาเทคโนโลยีสังคม</t>
    </r>
  </si>
  <si>
    <r>
      <t>กรณีรับนักศึกษาระดับบัณฑิตศึกษา</t>
    </r>
    <r>
      <rPr>
        <b/>
        <i/>
        <u/>
        <sz val="18"/>
        <rFont val="TH SarabunPSK"/>
        <family val="2"/>
      </rPr>
      <t>ไม่ได้ตามเป้าหมาย</t>
    </r>
    <r>
      <rPr>
        <b/>
        <sz val="18"/>
        <rFont val="TH SarabunPSK"/>
        <family val="2"/>
      </rPr>
      <t xml:space="preserve"> สำนักวิชาเทคโนโลยีการเกษตร</t>
    </r>
  </si>
  <si>
    <r>
      <t>กรณีรับนักศึกษาระดับบัณฑิตศึกษา</t>
    </r>
    <r>
      <rPr>
        <b/>
        <i/>
        <u/>
        <sz val="18"/>
        <rFont val="TH SarabunPSK"/>
        <family val="2"/>
      </rPr>
      <t>ไม่ได้ตามเป้าหมาย</t>
    </r>
    <r>
      <rPr>
        <b/>
        <sz val="18"/>
        <rFont val="TH SarabunPSK"/>
        <family val="2"/>
      </rPr>
      <t xml:space="preserve"> สำนักวิชาวิศวกรรมศาสตร์</t>
    </r>
  </si>
  <si>
    <r>
      <t>ข้อมูล</t>
    </r>
    <r>
      <rPr>
        <b/>
        <u/>
        <sz val="13"/>
        <rFont val="TH SarabunPSK"/>
        <family val="2"/>
      </rPr>
      <t>ปัจจัยที่เกี่ยวข้องกับความสำเร็จ</t>
    </r>
    <r>
      <rPr>
        <b/>
        <sz val="13"/>
        <rFont val="TH SarabunPSK"/>
        <family val="2"/>
      </rPr>
      <t>*</t>
    </r>
  </si>
  <si>
    <r>
      <t>กรณีรับนักศึกษาระดับบัณฑิตศึกษา</t>
    </r>
    <r>
      <rPr>
        <b/>
        <i/>
        <u/>
        <sz val="18"/>
        <rFont val="TH SarabunPSK"/>
        <family val="2"/>
      </rPr>
      <t>ไม่ได้ตามเป้าหมาย</t>
    </r>
    <r>
      <rPr>
        <b/>
        <sz val="18"/>
        <rFont val="TH SarabunPSK"/>
        <family val="2"/>
      </rPr>
      <t xml:space="preserve"> สำนักวิชาแพทยศาสตร์</t>
    </r>
  </si>
  <si>
    <t>มลพิษสิ่งแวดล้อมและ</t>
  </si>
  <si>
    <t>ความปลอดภัย</t>
  </si>
  <si>
    <t>เวชศาสตร์ชุมชนและเวชศาสตร์ครอบครัว</t>
  </si>
  <si>
    <t>1. คณาจารย์เดินทางไปประชาสัมพันธ์</t>
  </si>
  <si>
    <t xml:space="preserve">   หลักสูตร ณ สถาบันอื่น</t>
  </si>
  <si>
    <t>2. สาขาวิชามีทุนการศึกษาเพื่อดึงดูด</t>
  </si>
  <si>
    <t xml:space="preserve">   ให้นักศึกษาเข้าศึกษามากขึ้น</t>
  </si>
  <si>
    <t>3. คณาจารย์ในสาขาวิชามีชื่อเสียง</t>
  </si>
  <si>
    <t xml:space="preserve">   เป็นที่รู้จัก</t>
  </si>
  <si>
    <t>3. ไม่มีนักศึกษาระดับปริญญาตรี</t>
  </si>
  <si>
    <t>2. ไม่มีนักศึกษาระดับปริญญาตรี</t>
  </si>
  <si>
    <t>3. การประชาสัมพันธ์ไม่มีประสิทธิภาพ</t>
  </si>
  <si>
    <t xml:space="preserve">   เท่าที่ควร</t>
  </si>
  <si>
    <t>4. มีจำนวนบุคลากรจำกัด</t>
  </si>
  <si>
    <t>1. มีคณาจารย์จำนวนจำกัด</t>
  </si>
  <si>
    <t>2. มีทุนการศึกษาน้อย</t>
  </si>
  <si>
    <t>1. มีการเปิดหลักสูตรระดับปริญญาโท</t>
  </si>
  <si>
    <t xml:space="preserve">   ในสถาบันอื่นเป็นจำนวนมาก</t>
  </si>
  <si>
    <t>3. มีจำนวนบุคลากรจำกัด</t>
  </si>
  <si>
    <t>4. การประชาสัมพันธ์ไม่มีประสิทธิภาพ</t>
  </si>
  <si>
    <t xml:space="preserve">   เท่าที่ควรทั้งระดับมหาวิทยาลัยและสาขา</t>
  </si>
  <si>
    <t>1. การแข่งขันระหว่างมหาวิทยาลัยสูงมาก</t>
  </si>
  <si>
    <t>4. จำนวนบุคลากรจำกัด</t>
  </si>
  <si>
    <t>1. คณาจารย์มีจำนวนจำกัด</t>
  </si>
  <si>
    <t>2. มีทุนการศึกษาที่ดึงดูดผู้มาเรียนน้อย</t>
  </si>
  <si>
    <t>1. เนื่องจากคณาจารย์ในสาขามีจำนวนน้อย</t>
  </si>
  <si>
    <t>2. เป็นสาขาวิชาเฉพาะทางยังไม่เป็นที่รู้จัก</t>
  </si>
  <si>
    <t xml:space="preserve">   ผู้มาเรียนน้อย</t>
  </si>
  <si>
    <t>1. คณาจารย์มีทุนการศึกษาที่ดึงดูด</t>
  </si>
  <si>
    <t>2. หลักสูตรยังไม่เป็นที่รู้จักดีพอ</t>
  </si>
  <si>
    <t>1. มีตลาดแรงงานรองรับ</t>
  </si>
  <si>
    <t>2. ประชาสัมพันธ์ได้ทั่วถึง</t>
  </si>
  <si>
    <t xml:space="preserve">   ของผู้เรียน</t>
  </si>
  <si>
    <t>บัณฑิตที่สำเร็จการศึกษาระดับปริญญาตรี</t>
  </si>
  <si>
    <t xml:space="preserve">   ปริญญาโท-เอก</t>
  </si>
  <si>
    <t>นักศึกษาเลือกที่จะทำงานหลังสำเร็จ</t>
  </si>
  <si>
    <t>การศึกษา</t>
  </si>
  <si>
    <t xml:space="preserve">   ระดับปริญญาโท</t>
  </si>
  <si>
    <t>1. มีสถาบันการศึกษาในกรุงเทพฯ ที่เปิด</t>
  </si>
  <si>
    <t xml:space="preserve">   หลักสูตรปริญญาเอกเช่นเดียวกัน</t>
  </si>
  <si>
    <t>2. ทุนน้อย</t>
  </si>
  <si>
    <t>วิศวกรรมเมคคาทรอนิกส์</t>
  </si>
  <si>
    <t>วิศวกรรมการผลิต</t>
  </si>
  <si>
    <t>ฟิสิกส์ประยุกต์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</si>
  <si>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</si>
  <si>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</si>
  <si>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</si>
  <si>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</si>
  <si>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</si>
  <si>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</si>
  <si>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</si>
  <si>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</si>
  <si>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</si>
  <si>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</si>
  <si>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</si>
  <si>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</si>
  <si>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</si>
  <si>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</si>
  <si>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</si>
  <si>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</si>
  <si>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</si>
  <si>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</si>
  <si>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</si>
  <si>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</si>
  <si>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1. มีการแข่งขันสูงมากระหว่างมหาวิทยาลัย</t>
  </si>
  <si>
    <t xml:space="preserve">   ทั้งในเชิงปริมาณและคุณภาพ</t>
  </si>
  <si>
    <t>1. คณาจารย์มีผลผลิตงานวิจัยที่ชัดเจน</t>
  </si>
  <si>
    <t>3. คณาจารย์ในสาขาวิชามีชื่อเสียงเป็นที่รู้จัก</t>
  </si>
  <si>
    <t>3. ผู้ต้องการศึกษาต่อระดับนี้ต้องการใช้เวลา</t>
  </si>
  <si>
    <t xml:space="preserve">    เสาร์-อาทิตย์มากกว่า ซึ่งทางหลักสูตร</t>
  </si>
  <si>
    <t xml:space="preserve">    ไม่ได้รองรับ</t>
  </si>
  <si>
    <t>1. เนื่องจากคณาจารย์ในสาขาวิชามีจำนวนน้อย</t>
  </si>
  <si>
    <t xml:space="preserve">1.  มีการปรับหลักสูตรมาสอนในเวลาทำการ </t>
  </si>
  <si>
    <t xml:space="preserve">    ทำให้กลุ่มเป้าหมายหลัก ซึ่งเป็นนักธุรกิจ </t>
  </si>
  <si>
    <t xml:space="preserve">    พนักงาน ข้าราชการ ไม่สามารถมาเรียนได้</t>
  </si>
  <si>
    <t>2.  หลักสูตรต้องทำวิทยานิพนธ์ ทำให้กลุ่ม</t>
  </si>
  <si>
    <t xml:space="preserve">     เป้าหมายที่เน้นการประยุกต์ความรู้</t>
  </si>
  <si>
    <t xml:space="preserve">     เพื่อการทำงานสนใจมาสมัครเรียนลดลง</t>
  </si>
  <si>
    <t xml:space="preserve">3. กลุ่มผู้มาเรียนที่ต้องการเน้นได้ Network </t>
  </si>
  <si>
    <t xml:space="preserve">   วิชาการมาก</t>
  </si>
  <si>
    <t xml:space="preserve">   ด้วย ไม่นิยมสมัครเรียน มทส. เพราะเป็น</t>
  </si>
  <si>
    <t xml:space="preserve">   เน้นคุณภาพการเรียนการสอนและประเมิน</t>
  </si>
  <si>
    <t xml:space="preserve">   ศักยภาพของผู้สมัครอย่างจริงจัง จึงมีผู้สมัคร</t>
  </si>
  <si>
    <t xml:space="preserve">   ที่ไม่ผ่านการคัดเลือกพอสมควร</t>
  </si>
  <si>
    <t xml:space="preserve">   เปิดหลักสูตรคล้ายกันจำนวนหลายสถาบันและ</t>
  </si>
  <si>
    <t xml:space="preserve">   ให้เลือกหลากหลาย</t>
  </si>
  <si>
    <t xml:space="preserve">   รับนักศึกษาจำนวนมาก มีแผนการเรียน</t>
  </si>
  <si>
    <t>1. คณาจารย์ในหลักสูตรมาจากหลาย</t>
  </si>
  <si>
    <t>2. นักศึกษาจากหลักสูตรวิทยาศาสตร์</t>
  </si>
  <si>
    <t>1. คณาจารย์มีทุนดึงดูดผู้เรียนที่เพียงพอ</t>
  </si>
  <si>
    <t>2. เปิดโอกาสให้นักศึกษาต่างชาติที่สนใจ</t>
  </si>
  <si>
    <t>2. บุคลากรมีจำกัดและมีภาระการสอนสูง</t>
  </si>
  <si>
    <t>1. มีการเปิดการศึกษาในมหาวิทยาลัยอื่น</t>
  </si>
  <si>
    <t>1. นักศึกษาต้องทำงานมากกว่า</t>
  </si>
  <si>
    <t>2. นักศึกษาเก่าจบช้าอาจารย์ยังรับเพิ่มไม่ได้</t>
  </si>
  <si>
    <t>5. มีอาจารย์ใกล้เกษียณจึงหยุดรับนักศึกษา</t>
  </si>
  <si>
    <t>4. นักศึกษารุ่นใหม่บอกว่าเรียนเกษตร</t>
  </si>
  <si>
    <t>3. อาจารย์เกษียณ 1 ท่านยังหาคนมาทดแทน</t>
  </si>
  <si>
    <t>6. นักศึกษาปริญญาโทมีเรียนอยู่ก็ดูเหมือน</t>
  </si>
  <si>
    <t>1. มีการแข่งขันสูงจึงหานักศึกษาได้ไม่</t>
  </si>
  <si>
    <t>2. สาขาวิชาไม่มีนักศึกษาระดับปริญญาตรี</t>
  </si>
  <si>
    <t>2. มีทุนการศึกษาให้</t>
  </si>
  <si>
    <t>3. เป็นนักศึกษาต่อยอดจากปริญญาโท</t>
  </si>
  <si>
    <t>1. เนื้อหาหลักสูตรตรงกับความต้องการ</t>
  </si>
  <si>
    <t>2. มีผลงานของคณาจารย์และนักศึกษา</t>
  </si>
  <si>
    <t xml:space="preserve">   ที่สามารถนำไปใช้ในภาคอุตสาหกรรม</t>
  </si>
  <si>
    <t xml:space="preserve">  ได้เป็นที่ประจักษ์</t>
  </si>
  <si>
    <t>ตลาดแรงงานด้านโทรคมนาคมเติบโตมาก</t>
  </si>
  <si>
    <t>จึงทำให้นักศึกษาที่มีศักยภาพไปสู่ตลาดการ</t>
  </si>
  <si>
    <t>แบบนี้ไปอีก 1-2 ปี</t>
  </si>
  <si>
    <t>ผู้สมัครส่วนหนึ่งมีคุณภาพไม่ตรงตาม</t>
  </si>
  <si>
    <t>มาตรฐานของสาขาวิชาฯ</t>
  </si>
  <si>
    <t>บัณฑิตที่จบปริญญาโทมีน้อยและมีอัตราการ</t>
  </si>
  <si>
    <t>ได้งานทำสูงมาก</t>
  </si>
  <si>
    <t>1. ไม่มีทุนการศึกษา</t>
  </si>
  <si>
    <t>2. มีผู้สนใจเรียนลดลง</t>
  </si>
  <si>
    <t>3. ไม่มีความต้องการทางภาคอุตสาหกรรม</t>
  </si>
  <si>
    <t>4. นักศึกษาที่จบปริญญาตรีได้งานทำสูงจึง</t>
  </si>
  <si>
    <t xml:space="preserve">   ไม่มีผู้สนใจศึกษาต่อ</t>
  </si>
  <si>
    <t>ทำงานมากกว่าศึกษาต่อ และน่าจะเป็น</t>
  </si>
  <si>
    <t>สหกิจศึกษา</t>
  </si>
  <si>
    <t>38</t>
  </si>
  <si>
    <t>ตามเป้าหมายที่กำหนด -</t>
  </si>
  <si>
    <t xml:space="preserve"> -</t>
  </si>
  <si>
    <t xml:space="preserve">   สาขาวิชาทางการแพทย์ทำให้นักศึกษา</t>
  </si>
  <si>
    <t xml:space="preserve">   สามารถศึกษาและวิจัยได้ตรงตามความ</t>
  </si>
  <si>
    <t xml:space="preserve">   ต้องการ</t>
  </si>
  <si>
    <t xml:space="preserve">   สุขภาพทุกสาขาสามารถศึกษาต่อได้</t>
  </si>
  <si>
    <t xml:space="preserve">   เข้ามาศึกษาต่อได้</t>
  </si>
  <si>
    <t xml:space="preserve">   โดยนักศึกษามักสนใจมหาวิทยาลัยเก่าแก่</t>
  </si>
  <si>
    <t xml:space="preserve">   ไม่ได้</t>
  </si>
  <si>
    <t xml:space="preserve">   ด้านพืชใช้เวลามากกว่า 2 ปีกว่าจะจบ</t>
  </si>
  <si>
    <t xml:space="preserve">   จึงไม่ค่อยอยากเรียนต่อ</t>
  </si>
  <si>
    <t xml:space="preserve">   ว่าไม่คิดจะเรียนปริญญาเอก</t>
  </si>
  <si>
    <t>-</t>
  </si>
  <si>
    <t>2. ทุน OROG ไม่จูงใจ</t>
  </si>
  <si>
    <t>3. ใช้ระยะเวลาในการศึกษาต่อระดับ</t>
  </si>
  <si>
    <t xml:space="preserve">    ปริญญาโทโดยเฉลี่ย 5 ปี</t>
  </si>
  <si>
    <t xml:space="preserve">    ต้องประชาสัมพันธ์มากขึ้น </t>
  </si>
  <si>
    <t xml:space="preserve">   ที่จะช่วยชักจูงให้ศึกษาต่อ ต้องสร้าง</t>
  </si>
  <si>
    <t>1. มีทุนการศึกษามากขึ้น</t>
  </si>
  <si>
    <t>2. ศิษย์เก่า และบุคคลภายนอกทราบ</t>
  </si>
  <si>
    <t xml:space="preserve">    เรื่อง การเปิดหลักสูตรมากขึ้น</t>
  </si>
  <si>
    <t>1. นักศึกษาปริญญาตรีสำเร็จการศึกษาใน</t>
  </si>
  <si>
    <t xml:space="preserve">    ปริญญาโทที่เป็นนักศึกษาปริญญาตรี</t>
  </si>
  <si>
    <t xml:space="preserve">    ของสาขา</t>
  </si>
  <si>
    <t>2. หลักสูตรเหมาะสมกับกลุ่มผู้เรียนเต็มเวลา</t>
  </si>
  <si>
    <t xml:space="preserve">    ส่งผลให้ผู้ประสงค์ทำงานด้วยเรียนด้วย</t>
  </si>
  <si>
    <t xml:space="preserve">    อาจไม่พิจารณาเข้าศึกษา</t>
  </si>
  <si>
    <t>บัณฑิตที่จบระดับปริญญาตรีมีอัตราการ</t>
  </si>
  <si>
    <t>ได้งานทำสูง ทำให้สมัครเรียนต่อระดับ</t>
  </si>
  <si>
    <t>บัณฑิตศึกษาน้อย</t>
  </si>
  <si>
    <t>บัณฑิตในระดับปริญญาตรีมีอัตราการได้</t>
  </si>
  <si>
    <t>งานสูง ทำให้มีผู้สมัครเรียนต่อน้อย</t>
  </si>
  <si>
    <t>1. ทุนที่ได้รับจัดสรรจากศูนย์ความเป็นเลิศ</t>
  </si>
  <si>
    <t xml:space="preserve">    สนับสนุนจากรัฐบาล</t>
  </si>
  <si>
    <t>2. เงินเดือนสำหรับการทำงาน เมื่อจบ</t>
  </si>
  <si>
    <t xml:space="preserve">   ปริญญาตรีของสาขาฯ สูง และน่าดึงดูด</t>
  </si>
  <si>
    <t xml:space="preserve">   กว่าการศึกษาต่อ</t>
  </si>
  <si>
    <t xml:space="preserve">    จำกัดเพียงปีละ 1 ทุน เนื่องจากรอการ</t>
  </si>
  <si>
    <t>1. ไม่มีทุนการศึกษาที่ดึงดูดพอ</t>
  </si>
  <si>
    <t>2. งานในวุฒิปริญญาตรี ได้รับค่าตอบแทน</t>
  </si>
  <si>
    <t xml:space="preserve">    ที่ดึงดูดมากกว่า</t>
  </si>
  <si>
    <t>2. นักศึกษาระดับปริญญาตรีที่เพิ่งจบ</t>
  </si>
  <si>
    <t xml:space="preserve">    มีผลการเรียนที่ดี</t>
  </si>
  <si>
    <t>3. ผลงานวิจัยของคณาจารย์มีหลากหลาย</t>
  </si>
  <si>
    <t xml:space="preserve">   มีการเผยแพร่อย่างต่อเนื่อง</t>
  </si>
  <si>
    <t>1. นักศึกษาไม่สามารถลาเต็มเวลาได้</t>
  </si>
  <si>
    <t>2. ปัญหาค่าใช้จ่าย เรื่องทุน</t>
  </si>
  <si>
    <t>1. การเลือกเรียนระดับปริญญาเอกมีลักษณะ</t>
  </si>
  <si>
    <t>3. มีการประชาสัมพันธ์หลักสูตรนอก</t>
  </si>
  <si>
    <t xml:space="preserve">   สถาบันและผ่านทางเว็บไซต์</t>
  </si>
  <si>
    <t>3. ไม่มีนักศึกษาปริญญาตรี</t>
  </si>
  <si>
    <t>2. การประชาสัมพันธ์ยังไม่มีประสิทธิภาพ</t>
  </si>
  <si>
    <t xml:space="preserve">    เท่าที่ควร</t>
  </si>
  <si>
    <t>วิศวกรรมอิเล็กทรอนิกส์</t>
  </si>
  <si>
    <t>ปีการศึกษา 2557</t>
  </si>
  <si>
    <t xml:space="preserve"> - ปีการศึกษา 2556 สามารถรับนักศึกษาได้</t>
  </si>
  <si>
    <t>วิศวกรรมอิเล็กทรอนิกส์และโฟตอนนิกส์</t>
  </si>
  <si>
    <t>และโฟตอนนิกส์</t>
  </si>
  <si>
    <r>
      <rPr>
        <b/>
        <sz val="14"/>
        <rFont val="TH SarabunPSK"/>
        <family val="2"/>
      </rPr>
      <t>หมายเหตุ</t>
    </r>
    <r>
      <rPr>
        <sz val="14"/>
        <rFont val="TH SarabunPSK"/>
        <family val="2"/>
      </rPr>
      <t>:* *โปรดกรอกข้อมูลปัจจัยที่พบที่เป็นจุดเด่นทำให้รับนักศึกษาได้ตามเป้าหมาย และ/หรือมากกว่าเป้าหมาย</t>
    </r>
  </si>
  <si>
    <r>
      <t>หมายเหตุ: **</t>
    </r>
    <r>
      <rPr>
        <sz val="16"/>
        <rFont val="TH SarabunPSK"/>
        <family val="2"/>
      </rPr>
      <t>โปรดกรอกข้อมูลปัจจัยที่พบที่เป็นอุปสรรคทำให้ไม่สามารถรับนักศึกษาได้ตามเป้าหมาย</t>
    </r>
  </si>
  <si>
    <t>4. ที่สาขาวิชาเองยังไม่มีนักศึกษาปริญญาตรีจบการศึกษา</t>
  </si>
  <si>
    <t>1. มีมหาวิทยาลัยที่เปิดสอนหลักสูตรนี้</t>
  </si>
  <si>
    <t>1. การแข่งขันสูงกับสาขาอื่นทั้งภายในและ</t>
  </si>
  <si>
    <t>2. ความเชี่ยวชาญ/ความหลากหลายของงาน</t>
  </si>
  <si>
    <t>5. ภาระงานอาจารย์ที่สาขามีจำนวนมาก</t>
  </si>
  <si>
    <t xml:space="preserve">   จบการศึกษา</t>
  </si>
  <si>
    <t>1. สาขาวิชามีอาจารย์จำนวนน้อย ทำให้ไม่</t>
  </si>
  <si>
    <t>2. ในประกาศมีผู้ที่มีพื้นฐานที่สามารถเรียน</t>
  </si>
  <si>
    <t xml:space="preserve">   ในหลักสูตรนี้จำนวนน้อย</t>
  </si>
  <si>
    <t>3. การประชาสัมพันธ์ยังไม่มีประสิทธิภาพ</t>
  </si>
  <si>
    <t>4. ความหลากหลายของงานวิจัยของ</t>
  </si>
  <si>
    <t xml:space="preserve">   คณาจารย์มีจำกัด</t>
  </si>
  <si>
    <t>3. มีทุนวิจัยจำกัด</t>
  </si>
  <si>
    <t>5. ภาระงานของอาจารย์ที่สาขาวิชามี</t>
  </si>
  <si>
    <t xml:space="preserve">   จำนวนมาก</t>
  </si>
  <si>
    <t xml:space="preserve">   มากขึ้น</t>
  </si>
  <si>
    <t>3. คณาจารย์ในสาขาวิชามีชื่อเสียงเป็น</t>
  </si>
  <si>
    <t xml:space="preserve">   ที่รู้จัก</t>
  </si>
  <si>
    <t xml:space="preserve">   จำนวนมาก ทำให้มีการแข่งขันสูง</t>
  </si>
  <si>
    <t>2. ขณะนี้สาขาวิชายังไม่มีนักศึกษา</t>
  </si>
  <si>
    <t xml:space="preserve">   ปริญญาตรีที่จบการศึกษา</t>
  </si>
  <si>
    <t xml:space="preserve">   ภายนอก</t>
  </si>
  <si>
    <t xml:space="preserve">   วิจัยของคณาจารย์จำกัด</t>
  </si>
  <si>
    <t>ยังคงมีความต้องการผู้สำเร็จการศึกษา</t>
  </si>
  <si>
    <t>ในระดับปริญญาเอกในสถาบันการศึกษา</t>
  </si>
  <si>
    <t>อุดมศึกษาของไทย</t>
  </si>
  <si>
    <t>1. ผู้สมัครส่วนหนึ่งมีคุณภาพต่ำกว่า</t>
  </si>
  <si>
    <t xml:space="preserve">   มาตรฐานของสาขาวิชาฯ</t>
  </si>
  <si>
    <t>2. ผู้สนใจต้องการเรียนหลักสูตรเสาร์-</t>
  </si>
  <si>
    <t xml:space="preserve">   อาทิตย์</t>
  </si>
  <si>
    <t>1. ปัจจุบันสถาบันอุดมศึกษาหลายแห่งเปิด</t>
  </si>
  <si>
    <t xml:space="preserve">   หลักสูตรเดียวกันหรือใกล้เคียงกัน</t>
  </si>
  <si>
    <t xml:space="preserve">   ของสาขาวิชาฯ</t>
  </si>
  <si>
    <t>1. ผู้สมัครมีคุณภาพต่ำกว่ามาตรฐาน</t>
  </si>
  <si>
    <t>6. ทุนการศึกษาแบบเต็มรูปแบบมีน้อย</t>
  </si>
  <si>
    <t xml:space="preserve">   (ไม่มีเงินเดือน)</t>
  </si>
  <si>
    <t>3. อาจารย์เกษียณ 1 ท่าน ลาออก 1 ท่าน</t>
  </si>
  <si>
    <t>7. นักศึกษาจากประเทศจีนไม่มีมาสมัครใหม่</t>
  </si>
  <si>
    <t>8. ทุนการศึกษาเต็มรูปแบบไม่มีให้เงินเดือน</t>
  </si>
  <si>
    <t>1. มีตลาดแรงงานรองรับเพียงพอทำให้</t>
  </si>
  <si>
    <t xml:space="preserve">   ทำให้บัณฑิตมีความต้องการทำงาน</t>
  </si>
  <si>
    <t xml:space="preserve">   มากกว่าเรียนต่อ</t>
  </si>
  <si>
    <t>2. การประชาสัมพันธ์ยังไม่เพียงพอ</t>
  </si>
  <si>
    <t>1. คณาจารย์มีผลงานที่ชัดเจน สามารถ</t>
  </si>
  <si>
    <t xml:space="preserve">   ดึงดูดนักศึกษามาเรียนได้</t>
  </si>
  <si>
    <t>2. นักศึกษาที่เรียนจบปริญญาโทไม่คิดที่จะ</t>
  </si>
  <si>
    <t xml:space="preserve">   เรียนต่อปริญญาเอก</t>
  </si>
  <si>
    <t xml:space="preserve">   ตรงเป้า  สาขายังไม่เป็นที่รู้จักเพียงพอ </t>
  </si>
  <si>
    <t xml:space="preserve">   ชื่อเสียงให้มากขึ้น อำนวยความสะดวก</t>
  </si>
  <si>
    <t xml:space="preserve">   มากขึ้น เช่น หอพัก</t>
  </si>
  <si>
    <t>1. มีนักศึกษาต่างชาติสนใจอยู่แต่ไม่มีทุน</t>
  </si>
  <si>
    <t xml:space="preserve">   การศึกษาให้จึงเลื่อนการสมัครเข้าศึกษา</t>
  </si>
  <si>
    <t>2. ทุนพัฒนาบุคลากรของมหาวิทยาลัยของ</t>
  </si>
  <si>
    <t xml:space="preserve">   รัฐมีจำกัด ทำให้อาจารย์คุณวุฒิ ป.โท</t>
  </si>
  <si>
    <t xml:space="preserve">   ลาศึกษาต่อ ป.เอกน้อย</t>
  </si>
  <si>
    <t>1. ประชาสัมพันธ์ผ่าน ศิษย์เก่า (FB)</t>
  </si>
  <si>
    <t>1. เป็นหลักสูตรที่ตรงความต้องการของ</t>
  </si>
  <si>
    <t xml:space="preserve">   ผู้เรียน/ภาคอุตสาหกรรม</t>
  </si>
  <si>
    <t xml:space="preserve">    เฉพาะทางมากผู้ประสงค์เรียนต้องรอทุน</t>
  </si>
  <si>
    <t xml:space="preserve">   จากต้นสังกัด</t>
  </si>
  <si>
    <t>1. หลักสูตรเหมาะสมกับกลุ่มผู้เรียน</t>
  </si>
  <si>
    <t>2. หลักสูตรเหมาะสมกับกลุ่มผู้เรียน</t>
  </si>
  <si>
    <t xml:space="preserve">   ทำงานด้วยและเรียนด้วย</t>
  </si>
  <si>
    <t xml:space="preserve">   เต็มเวลา นักศึกษาส่วนใหญ่ต้องการ</t>
  </si>
  <si>
    <t xml:space="preserve">   ประสบการณ์และดูแลครอบครัว</t>
  </si>
  <si>
    <t>2. มีเหตุผลทางครอบครัว</t>
  </si>
  <si>
    <t>1. เป็นหลักสูตรที่ทันสมัยและเป็นที่</t>
  </si>
  <si>
    <t xml:space="preserve">   ต้องการของตลาด</t>
  </si>
  <si>
    <t>1. ผู้เรียนต้องการศึกษาต่อในระดับสูง</t>
  </si>
  <si>
    <t xml:space="preserve">   เพื่อเป็นอาจารย์ในมหาวิทยาลัย</t>
  </si>
  <si>
    <t xml:space="preserve">   ซึ่งเกือบทุกแห่งต้องการคุณวุฒิระดับ</t>
  </si>
  <si>
    <t xml:space="preserve">   ปริญญาเอก</t>
  </si>
  <si>
    <t>1. สาขาวิชาพิจารณารับเฉพาะผู้มีศักยภาพ</t>
  </si>
  <si>
    <t>1. ผู้สำเร็จการศึกษาระดับปริญญาโท</t>
  </si>
  <si>
    <t xml:space="preserve">   เลือกที่จะทำงาน</t>
  </si>
  <si>
    <t>ต้องการทุนและค่าเรียนเพื่อการศึกษา</t>
  </si>
  <si>
    <t>1. นักศึกษาที่สำเร็จปริญญาโท ไม่สนใจเรียน</t>
  </si>
  <si>
    <t xml:space="preserve">   เต็มเวลา ส่งผลให้ผู้ประสงค์ทำงานด้วย</t>
  </si>
  <si>
    <t xml:space="preserve">   เรียนด้วยไม่สามารถเข้าเรียนได้</t>
  </si>
  <si>
    <t>1. มีการประชาสัมพันธ์เรื่องทุนมากขึ้น</t>
  </si>
  <si>
    <t>2. มีจำนวนทุนเพิ่มมากขึ้น</t>
  </si>
  <si>
    <t>3. นักศึกษาระดับปริญญาตรีของสาขาวิชาฯ</t>
  </si>
  <si>
    <t xml:space="preserve">   เมื่อเรียนจบได้ทำงาน 100% และมี</t>
  </si>
  <si>
    <t xml:space="preserve">   บาท ทำให้อยากทำงานมากกว่ามาเรียนต่อ</t>
  </si>
  <si>
    <t>1. มีการประชาสัมพันธ์เพื่อให้นักศึกษา</t>
  </si>
  <si>
    <t>2. มีจำนวนรองรับนักศึกษามากขึ้น</t>
  </si>
  <si>
    <t>1. มีหลักสูตรร่วมกับหน่วยงานภายนอก</t>
  </si>
  <si>
    <t xml:space="preserve">   เพิ่มขึ้น</t>
  </si>
  <si>
    <t>2. นักศึกษาที่จบปริญญาโทมีความสนใจ</t>
  </si>
  <si>
    <t xml:space="preserve">   ที่จะทำวิจัยต่อเนื่อง</t>
  </si>
  <si>
    <t>3. มีทุนการศึกษารองรับอย่างเพียงพอ</t>
  </si>
  <si>
    <t>2. ผู้สำเร็จการศึกษาในระดับปริญญาโท</t>
  </si>
  <si>
    <t xml:space="preserve">   มีน้อย</t>
  </si>
  <si>
    <t>สาขาวิชา/หลักสูตร</t>
  </si>
  <si>
    <t>5. นักศึกษาปริญญาตรีที่สาขาวิชายังไม่</t>
  </si>
  <si>
    <t>1. ผู้สำเร็จการศึกษาต้องการทำงาน หา</t>
  </si>
  <si>
    <t xml:space="preserve">  แม้ว่ามีผู้สนใจสมัครมาก</t>
  </si>
  <si>
    <t>ตารางที่ 1 แผนและผลการรับนักศึกษา จำแนกตามสาขาวิชาและหลักสูตร ประจำปีการศึกษา 2558</t>
  </si>
  <si>
    <t>39</t>
  </si>
  <si>
    <t>วิศวกรรมวัสดุ</t>
  </si>
  <si>
    <t>ข้อมูล ณ วันที่ 22 มีนาคม 2559</t>
  </si>
  <si>
    <t>40</t>
  </si>
  <si>
    <r>
      <rPr>
        <b/>
        <sz val="16"/>
        <rFont val="TH SarabunPSK"/>
        <family val="2"/>
      </rPr>
      <t>หมายเหตุ:</t>
    </r>
    <r>
      <rPr>
        <sz val="16"/>
        <rFont val="TH SarabunPSK"/>
        <family val="2"/>
      </rPr>
      <t xml:space="preserve"> แผนการรับนักศึกษา ตามแผนการเปิดสอนและเป้าหมายการรับนักศึกษาระดับบัณฑิตศึกษา ปีการศึกษา 2558</t>
    </r>
  </si>
  <si>
    <t>ครั้งที่ 3/2557 วันที่ 27 มีนาคม 2557</t>
  </si>
  <si>
    <t>วาระที่ 4.08 ขออนุมัติเปลี่ยนแปลงชื่อหลักสูตรที่อยู่ในแผนปฏิบัติการ และเปลี่ยนแปลงแผนการเปิดหลักสูตร และเป้าหมายการรับนักศึกษา สำนักวิชาวิศวกรรมศาสตร์  </t>
  </si>
  <si>
    <t>มติ อนุมัติเปลี่ยนแปลงชื่อหลักสูตรฯ และเปลี่ยนแปลงแผนการเปิดหลักสูตรและเป้าหมายการรับนักศึกษา เป็นดังนี้ ปีการศึกษา สำนักวิชา/หลักสูตร 2555 2556 2557 2558 2559</t>
  </si>
  <si>
    <t xml:space="preserve"> แผน ผล แผน ผล หลักสูตรใหม่ ระดับปริญญาโท 3.19 วิศวกรรมอิเล็กทรอนิกส์และ โฟตอนนิกส์ - - - - 10 10 10 หลักสูตรใหม่ ระดับปริญญาเอก 3.17 วิศวกรรมอิเล็กทรอนิกส์และ โฟตอนนิกส์ </t>
  </si>
  <si>
    <t>ประจำปีการศึกษา 2558</t>
  </si>
  <si>
    <t>ที่ผ่านความเห็นชอบจากสภาวิชาการ เมื่อคราวการประชุมครั้งที่ 3/2557 วันที่ 27 มีนาคม 2557</t>
  </si>
  <si>
    <t>ปีการศึกษา 2558</t>
  </si>
  <si>
    <t xml:space="preserve"> - ปีการศึกษา 2557 สามารถรับนักศึกษาได้</t>
  </si>
  <si>
    <t xml:space="preserve"> - ปีการศึกษา 2557 ไม่สามารถรับนักศึกษาได้</t>
  </si>
  <si>
    <t>*แผนการรับลดลงจากปีการศึกษา 2557</t>
  </si>
  <si>
    <t>จาก 10 คน คงเหลือ 5 คน</t>
  </si>
  <si>
    <t>*ปรับแผนการรับจาก 10 คน เหลือ 5 คน</t>
  </si>
  <si>
    <t xml:space="preserve">   เงินเดือนเริ่มต้นเฉลี่ยมากกว่า 20,001</t>
  </si>
  <si>
    <t xml:space="preserve">    3 ปีน้อยลง จึงมีผลต่อจำนวนนักศึกษา</t>
  </si>
  <si>
    <t xml:space="preserve">   เห็นความสำคัญและโอกาสจากการศึกษาต่อ</t>
  </si>
  <si>
    <t>*ปรับแผนการรับนักศึกษา จาก 10 คน เป็น</t>
  </si>
  <si>
    <t>20 คน</t>
  </si>
  <si>
    <t>*ปรับแผนการรับนักศึกษา จาก 30 คน เป็น</t>
  </si>
  <si>
    <t>25 คน</t>
  </si>
  <si>
    <t>วิศวกรรมเครื่องกลและระบบกระบวนการ</t>
  </si>
  <si>
    <t>วิศวกรรมการโยธา ขนส่ง และทรัพยากรธรณี</t>
  </si>
  <si>
    <t>วิศวกรรมอุตสาหการและสิ่งแวดล้อม</t>
  </si>
  <si>
    <t>วิศวกรรมเครื่องกลและ</t>
  </si>
  <si>
    <t>ระบบกระบวนการ</t>
  </si>
  <si>
    <t>วิศวกรรมโยธา ขนส่ง และ</t>
  </si>
  <si>
    <t>ทรัพยากรธรณี</t>
  </si>
  <si>
    <t>วิศวกรรมอุตสาหการและ</t>
  </si>
  <si>
    <t>สิ่งแวดล้อม</t>
  </si>
  <si>
    <t>วิศวกรรมการโยธา ขนส่ง</t>
  </si>
  <si>
    <t>และทรัพยากรธรณี</t>
  </si>
  <si>
    <t>เทคโนโลยีเลเซอร์และโฟตอนนิกส์</t>
  </si>
  <si>
    <t>เทคโนโลยีเลเซอร์และ</t>
  </si>
  <si>
    <t>โฟตอนนิกส์</t>
  </si>
  <si>
    <t>*ปรับแผนการรับนักศึกษา จาก 5 คน คงเหลือ</t>
  </si>
  <si>
    <t>1 คน</t>
  </si>
  <si>
    <t xml:space="preserve">เปิดปีการศึกษาแรก </t>
  </si>
  <si>
    <t>เปิดปีการศึกษาแรก</t>
  </si>
  <si>
    <t xml:space="preserve">   </t>
  </si>
  <si>
    <t>2. สาขาวิชามีความพร้อมด้านงานวิจัยสูง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</si>
</sst>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#,###;;\-"/>
    <numFmt numFmtId="188" formatCode="#,##0;;\-"/>
  </numFmts>
  <fonts count="21" x14ac:knownFonts="1">
    <font>
      <sz val="10"/>
      <name val="Arial"/>
      <charset val="222"/>
    </font>
    <font>
      <sz val="8"/>
      <name val="Arial"/>
      <family val="2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i/>
      <u/>
      <sz val="18"/>
      <name val="TH SarabunPSK"/>
      <family val="2"/>
    </font>
    <font>
      <b/>
      <sz val="13"/>
      <name val="TH SarabunPSK"/>
      <family val="2"/>
    </font>
    <font>
      <i/>
      <sz val="14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u/>
      <sz val="14"/>
      <name val="TH SarabunPSK"/>
      <family val="2"/>
    </font>
    <font>
      <b/>
      <u/>
      <sz val="13"/>
      <name val="TH SarabunPSK"/>
      <family val="2"/>
    </font>
    <font>
      <sz val="16"/>
      <color rgb="FFFF0000"/>
      <name val="TH SarabunPSK"/>
      <family val="2"/>
    </font>
    <font>
      <sz val="14"/>
      <color rgb="FF0000FF"/>
      <name val="TH SarabunPSK"/>
      <family val="2"/>
    </font>
    <font>
      <i/>
      <sz val="14"/>
      <color rgb="FF0000FF"/>
      <name val="TH SarabunPSK"/>
      <family val="2"/>
    </font>
    <font>
      <sz val="16"/>
      <color theme="1"/>
      <name val="TH SarabunPSK"/>
      <family val="2"/>
    </font>
    <font>
      <sz val="14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7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 wrapText="1"/>
    </xf>
    <xf numFmtId="2" fontId="4" fillId="0" borderId="3" xfId="0" applyNumberFormat="1" applyFont="1" applyBorder="1" applyAlignment="1">
      <alignment horizontal="center" wrapText="1"/>
    </xf>
    <xf numFmtId="188" fontId="4" fillId="0" borderId="3" xfId="0" applyNumberFormat="1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2" fontId="3" fillId="2" borderId="3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6" fillId="0" borderId="0" xfId="0" applyFont="1"/>
    <xf numFmtId="0" fontId="5" fillId="0" borderId="3" xfId="0" applyFont="1" applyBorder="1" applyAlignment="1">
      <alignment horizontal="center" vertical="top" wrapText="1"/>
    </xf>
    <xf numFmtId="0" fontId="6" fillId="0" borderId="3" xfId="0" applyFont="1" applyBorder="1"/>
    <xf numFmtId="0" fontId="6" fillId="0" borderId="3" xfId="0" applyFont="1" applyBorder="1" applyAlignment="1">
      <alignment horizontal="center" wrapText="1"/>
    </xf>
    <xf numFmtId="2" fontId="6" fillId="0" borderId="3" xfId="0" applyNumberFormat="1" applyFont="1" applyBorder="1" applyAlignment="1">
      <alignment horizontal="center" wrapText="1"/>
    </xf>
    <xf numFmtId="0" fontId="6" fillId="0" borderId="0" xfId="0" applyFont="1" applyAlignment="1">
      <alignment horizontal="right"/>
    </xf>
    <xf numFmtId="188" fontId="6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7" fontId="4" fillId="0" borderId="3" xfId="0" applyNumberFormat="1" applyFont="1" applyBorder="1" applyAlignment="1">
      <alignment horizontal="center" wrapText="1"/>
    </xf>
    <xf numFmtId="188" fontId="4" fillId="0" borderId="3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0" xfId="0" applyFont="1" applyBorder="1"/>
    <xf numFmtId="2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/>
    <xf numFmtId="0" fontId="10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0" fontId="4" fillId="0" borderId="5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 wrapText="1"/>
    </xf>
    <xf numFmtId="2" fontId="4" fillId="0" borderId="2" xfId="0" applyNumberFormat="1" applyFont="1" applyBorder="1" applyAlignment="1">
      <alignment horizontal="center" wrapText="1"/>
    </xf>
    <xf numFmtId="0" fontId="4" fillId="0" borderId="6" xfId="0" applyFont="1" applyBorder="1"/>
    <xf numFmtId="0" fontId="3" fillId="0" borderId="0" xfId="0" applyFont="1"/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4" fillId="0" borderId="7" xfId="0" applyFont="1" applyBorder="1" applyAlignment="1"/>
    <xf numFmtId="0" fontId="11" fillId="0" borderId="5" xfId="0" applyFont="1" applyBorder="1" applyAlignment="1">
      <alignment horizontal="center"/>
    </xf>
    <xf numFmtId="0" fontId="4" fillId="0" borderId="7" xfId="0" applyFont="1" applyBorder="1"/>
    <xf numFmtId="2" fontId="11" fillId="0" borderId="8" xfId="0" applyNumberFormat="1" applyFont="1" applyBorder="1" applyAlignment="1">
      <alignment horizontal="center" wrapText="1"/>
    </xf>
    <xf numFmtId="0" fontId="4" fillId="0" borderId="8" xfId="0" applyFont="1" applyBorder="1"/>
    <xf numFmtId="2" fontId="11" fillId="0" borderId="6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2" fontId="11" fillId="0" borderId="0" xfId="0" applyNumberFormat="1" applyFont="1" applyBorder="1" applyAlignment="1">
      <alignment horizontal="center" wrapText="1"/>
    </xf>
    <xf numFmtId="0" fontId="13" fillId="0" borderId="5" xfId="0" applyFont="1" applyBorder="1"/>
    <xf numFmtId="0" fontId="4" fillId="0" borderId="4" xfId="0" applyFont="1" applyFill="1" applyBorder="1" applyAlignment="1">
      <alignment horizontal="center" wrapText="1"/>
    </xf>
    <xf numFmtId="2" fontId="4" fillId="0" borderId="4" xfId="0" applyNumberFormat="1" applyFont="1" applyFill="1" applyBorder="1" applyAlignment="1">
      <alignment horizontal="center" wrapText="1"/>
    </xf>
    <xf numFmtId="2" fontId="4" fillId="0" borderId="6" xfId="0" applyNumberFormat="1" applyFont="1" applyBorder="1" applyAlignment="1">
      <alignment wrapText="1"/>
    </xf>
    <xf numFmtId="0" fontId="4" fillId="0" borderId="0" xfId="0" applyFont="1" applyAlignment="1"/>
    <xf numFmtId="0" fontId="4" fillId="0" borderId="4" xfId="0" quotePrefix="1" applyFont="1" applyBorder="1" applyAlignment="1">
      <alignment horizontal="center"/>
    </xf>
    <xf numFmtId="0" fontId="4" fillId="0" borderId="2" xfId="0" quotePrefix="1" applyFont="1" applyBorder="1" applyAlignment="1">
      <alignment horizontal="center"/>
    </xf>
    <xf numFmtId="0" fontId="4" fillId="0" borderId="3" xfId="0" quotePrefix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9" xfId="0" applyFont="1" applyBorder="1"/>
    <xf numFmtId="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5" xfId="0" applyFont="1" applyBorder="1" applyAlignment="1"/>
    <xf numFmtId="0" fontId="4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2" fillId="0" borderId="8" xfId="0" applyFont="1" applyBorder="1"/>
    <xf numFmtId="0" fontId="4" fillId="3" borderId="4" xfId="0" applyFont="1" applyFill="1" applyBorder="1" applyAlignment="1">
      <alignment horizontal="center" wrapText="1"/>
    </xf>
    <xf numFmtId="0" fontId="4" fillId="0" borderId="0" xfId="0" quotePrefix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7" xfId="0" applyNumberFormat="1" applyFont="1" applyBorder="1" applyAlignment="1">
      <alignment horizontal="center" wrapText="1"/>
    </xf>
    <xf numFmtId="0" fontId="4" fillId="0" borderId="7" xfId="0" quotePrefix="1" applyFont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3" xfId="0" applyFont="1" applyBorder="1" applyAlignment="1">
      <alignment shrinkToFit="1"/>
    </xf>
    <xf numFmtId="0" fontId="4" fillId="0" borderId="5" xfId="0" quotePrefix="1" applyFont="1" applyBorder="1"/>
    <xf numFmtId="0" fontId="6" fillId="0" borderId="3" xfId="0" quotePrefix="1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4" fillId="0" borderId="7" xfId="0" applyFont="1" applyFill="1" applyBorder="1" applyAlignment="1">
      <alignment horizontal="center" wrapText="1"/>
    </xf>
    <xf numFmtId="2" fontId="4" fillId="0" borderId="7" xfId="0" applyNumberFormat="1" applyFont="1" applyFill="1" applyBorder="1" applyAlignment="1">
      <alignment horizontal="center" wrapText="1"/>
    </xf>
    <xf numFmtId="0" fontId="4" fillId="0" borderId="7" xfId="0" quotePrefix="1" applyFont="1" applyBorder="1"/>
    <xf numFmtId="0" fontId="4" fillId="0" borderId="5" xfId="1" applyFont="1" applyBorder="1"/>
    <xf numFmtId="0" fontId="11" fillId="0" borderId="8" xfId="0" applyFont="1" applyBorder="1" applyAlignment="1">
      <alignment horizontal="center"/>
    </xf>
    <xf numFmtId="0" fontId="4" fillId="0" borderId="6" xfId="1" applyFont="1" applyBorder="1"/>
    <xf numFmtId="0" fontId="16" fillId="0" borderId="0" xfId="0" applyFont="1"/>
    <xf numFmtId="0" fontId="4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0" fontId="4" fillId="0" borderId="10" xfId="0" applyFont="1" applyBorder="1"/>
    <xf numFmtId="2" fontId="4" fillId="0" borderId="14" xfId="0" applyNumberFormat="1" applyFont="1" applyBorder="1" applyAlignment="1">
      <alignment horizontal="center" wrapText="1"/>
    </xf>
    <xf numFmtId="2" fontId="4" fillId="0" borderId="14" xfId="0" applyNumberFormat="1" applyFont="1" applyFill="1" applyBorder="1" applyAlignment="1">
      <alignment horizontal="center" wrapText="1"/>
    </xf>
    <xf numFmtId="0" fontId="4" fillId="0" borderId="11" xfId="0" applyFont="1" applyBorder="1"/>
    <xf numFmtId="0" fontId="4" fillId="0" borderId="15" xfId="0" applyFont="1" applyBorder="1"/>
    <xf numFmtId="0" fontId="11" fillId="0" borderId="2" xfId="0" applyFont="1" applyBorder="1" applyAlignment="1">
      <alignment horizontal="center"/>
    </xf>
    <xf numFmtId="0" fontId="4" fillId="0" borderId="12" xfId="0" applyFont="1" applyBorder="1"/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0" xfId="0" quotePrefix="1" applyFont="1" applyBorder="1" applyAlignment="1">
      <alignment horizontal="left"/>
    </xf>
    <xf numFmtId="0" fontId="17" fillId="0" borderId="5" xfId="0" applyFont="1" applyBorder="1"/>
    <xf numFmtId="0" fontId="17" fillId="0" borderId="6" xfId="0" applyFont="1" applyBorder="1"/>
    <xf numFmtId="0" fontId="17" fillId="0" borderId="9" xfId="0" applyFont="1" applyBorder="1"/>
    <xf numFmtId="0" fontId="17" fillId="0" borderId="5" xfId="0" applyFont="1" applyBorder="1" applyAlignment="1">
      <alignment vertical="top" wrapText="1"/>
    </xf>
    <xf numFmtId="0" fontId="17" fillId="0" borderId="7" xfId="0" applyFont="1" applyBorder="1"/>
    <xf numFmtId="0" fontId="17" fillId="0" borderId="8" xfId="0" applyFont="1" applyBorder="1"/>
    <xf numFmtId="0" fontId="18" fillId="0" borderId="8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7" fillId="0" borderId="0" xfId="0" applyFont="1" applyBorder="1"/>
    <xf numFmtId="0" fontId="4" fillId="0" borderId="8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vertical="top" wrapText="1"/>
    </xf>
    <xf numFmtId="0" fontId="17" fillId="0" borderId="5" xfId="0" applyFont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188" fontId="6" fillId="0" borderId="3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187" fontId="6" fillId="0" borderId="3" xfId="0" applyNumberFormat="1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188" fontId="6" fillId="3" borderId="3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2" fontId="5" fillId="2" borderId="3" xfId="0" applyNumberFormat="1" applyFont="1" applyFill="1" applyBorder="1" applyAlignment="1">
      <alignment horizontal="center" wrapText="1"/>
    </xf>
    <xf numFmtId="17" fontId="6" fillId="0" borderId="0" xfId="0" applyNumberFormat="1" applyFont="1"/>
    <xf numFmtId="0" fontId="11" fillId="0" borderId="9" xfId="0" applyFont="1" applyBorder="1"/>
    <xf numFmtId="0" fontId="11" fillId="0" borderId="0" xfId="0" applyFont="1" applyBorder="1" applyAlignment="1">
      <alignment horizontal="center"/>
    </xf>
    <xf numFmtId="0" fontId="4" fillId="0" borderId="4" xfId="0" applyFont="1" applyBorder="1" applyAlignment="1">
      <alignment vertical="top"/>
    </xf>
    <xf numFmtId="2" fontId="4" fillId="0" borderId="4" xfId="0" applyNumberFormat="1" applyFont="1" applyBorder="1" applyAlignment="1">
      <alignment vertical="top" wrapText="1"/>
    </xf>
    <xf numFmtId="0" fontId="4" fillId="0" borderId="5" xfId="0" applyFont="1" applyBorder="1" applyAlignment="1">
      <alignment vertical="top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0" fontId="11" fillId="0" borderId="5" xfId="0" applyFont="1" applyBorder="1"/>
    <xf numFmtId="0" fontId="11" fillId="0" borderId="5" xfId="0" applyFont="1" applyBorder="1" applyAlignment="1">
      <alignment horizontal="left"/>
    </xf>
    <xf numFmtId="0" fontId="20" fillId="0" borderId="7" xfId="0" applyFont="1" applyBorder="1"/>
    <xf numFmtId="0" fontId="4" fillId="0" borderId="3" xfId="0" applyFont="1" applyBorder="1" applyAlignment="1">
      <alignment shrinkToFit="1"/>
    </xf>
    <xf numFmtId="0" fontId="4" fillId="0" borderId="6" xfId="0" applyFont="1" applyBorder="1" applyAlignment="1">
      <alignment horizontal="left"/>
    </xf>
    <xf numFmtId="2" fontId="4" fillId="0" borderId="10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indent="4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22"/>
  <sheetViews>
    <sheetView zoomScale="130" zoomScaleNormal="13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30" sqref="A30:XFD98"/>
    </sheetView>
  </sheetViews>
  <sheetFormatPr defaultRowHeight="21.75" x14ac:dyDescent="0.5"/>
  <cols>
    <col min="1" max="1" width="7" style="1" bestFit="1" customWidth="1"/>
    <col min="2" max="2" width="30.28515625" style="1" customWidth="1"/>
    <col min="3" max="16384" width="9.140625" style="1"/>
  </cols>
  <sheetData>
    <row r="1" spans="1:8" s="21" customFormat="1" ht="27.75" x14ac:dyDescent="0.65">
      <c r="A1" s="169" t="s">
        <v>34</v>
      </c>
      <c r="B1" s="169"/>
      <c r="C1" s="169"/>
      <c r="D1" s="169"/>
      <c r="E1" s="169"/>
      <c r="F1" s="169"/>
      <c r="G1" s="169"/>
      <c r="H1" s="169"/>
    </row>
    <row r="2" spans="1:8" s="21" customFormat="1" ht="27.75" x14ac:dyDescent="0.65">
      <c r="A2" s="170" t="s">
        <v>395</v>
      </c>
      <c r="B2" s="170"/>
      <c r="C2" s="170"/>
      <c r="D2" s="170"/>
      <c r="E2" s="170"/>
      <c r="F2" s="170"/>
      <c r="G2" s="170"/>
      <c r="H2" s="170"/>
    </row>
    <row r="3" spans="1:8" x14ac:dyDescent="0.5">
      <c r="A3" s="23"/>
      <c r="B3" s="23"/>
      <c r="C3" s="23"/>
      <c r="D3" s="23"/>
      <c r="E3" s="23"/>
      <c r="F3" s="23"/>
      <c r="G3" s="23"/>
      <c r="H3" s="23"/>
    </row>
    <row r="4" spans="1:8" x14ac:dyDescent="0.5">
      <c r="A4" s="171" t="s">
        <v>32</v>
      </c>
      <c r="B4" s="173" t="s">
        <v>61</v>
      </c>
      <c r="C4" s="175" t="s">
        <v>0</v>
      </c>
      <c r="D4" s="175"/>
      <c r="E4" s="175"/>
      <c r="F4" s="175" t="s">
        <v>1</v>
      </c>
      <c r="G4" s="175"/>
      <c r="H4" s="175"/>
    </row>
    <row r="5" spans="1:8" x14ac:dyDescent="0.5">
      <c r="A5" s="172"/>
      <c r="B5" s="173"/>
      <c r="C5" s="4" t="s">
        <v>15</v>
      </c>
      <c r="D5" s="4" t="s">
        <v>16</v>
      </c>
      <c r="E5" s="4" t="s">
        <v>17</v>
      </c>
      <c r="F5" s="4" t="s">
        <v>15</v>
      </c>
      <c r="G5" s="4" t="s">
        <v>16</v>
      </c>
      <c r="H5" s="4" t="s">
        <v>17</v>
      </c>
    </row>
    <row r="6" spans="1:8" ht="21" customHeight="1" x14ac:dyDescent="0.5">
      <c r="A6" s="5">
        <v>1</v>
      </c>
      <c r="B6" s="6" t="s">
        <v>18</v>
      </c>
      <c r="C6" s="7">
        <f>+'แผน-ผล-58-รวม'!C5</f>
        <v>10</v>
      </c>
      <c r="D6" s="7">
        <f>+'แผน-ผล-58-รวม'!D5</f>
        <v>1</v>
      </c>
      <c r="E6" s="8">
        <f>+D6/C6*100</f>
        <v>10</v>
      </c>
      <c r="F6" s="7">
        <f>+'แผน-ผล-58-รวม'!F5</f>
        <v>5</v>
      </c>
      <c r="G6" s="7">
        <f>+'แผน-ผล-58-รวม'!G5</f>
        <v>2</v>
      </c>
      <c r="H6" s="8">
        <f t="shared" ref="H6:H14" si="0">+G6/F6*100</f>
        <v>40</v>
      </c>
    </row>
    <row r="7" spans="1:8" x14ac:dyDescent="0.5">
      <c r="A7" s="5">
        <v>2</v>
      </c>
      <c r="B7" s="6" t="s">
        <v>19</v>
      </c>
      <c r="C7" s="7">
        <f>+'แผน-ผล-58-รวม'!C6</f>
        <v>5</v>
      </c>
      <c r="D7" s="24">
        <f>+'แผน-ผล-58-รวม'!D6</f>
        <v>2</v>
      </c>
      <c r="E7" s="8">
        <f t="shared" ref="E7:E14" si="1">+D7/C7*100</f>
        <v>40</v>
      </c>
      <c r="F7" s="7">
        <f>+'แผน-ผล-58-รวม'!F6</f>
        <v>5</v>
      </c>
      <c r="G7" s="9">
        <f>+'แผน-ผล-58-รวม'!G6</f>
        <v>0</v>
      </c>
      <c r="H7" s="8">
        <f t="shared" si="0"/>
        <v>0</v>
      </c>
    </row>
    <row r="8" spans="1:8" x14ac:dyDescent="0.5">
      <c r="A8" s="5">
        <v>3</v>
      </c>
      <c r="B8" s="6" t="s">
        <v>2</v>
      </c>
      <c r="C8" s="7">
        <f>+'แผน-ผล-58-รวม'!C7</f>
        <v>5</v>
      </c>
      <c r="D8" s="7">
        <f>+'แผน-ผล-58-รวม'!D7</f>
        <v>7</v>
      </c>
      <c r="E8" s="8">
        <f t="shared" si="1"/>
        <v>140</v>
      </c>
      <c r="F8" s="7">
        <f>+'แผน-ผล-58-รวม'!F7</f>
        <v>5</v>
      </c>
      <c r="G8" s="7">
        <f>+'แผน-ผล-58-รวม'!G7</f>
        <v>1</v>
      </c>
      <c r="H8" s="8">
        <f t="shared" si="0"/>
        <v>20</v>
      </c>
    </row>
    <row r="9" spans="1:8" ht="21" customHeight="1" x14ac:dyDescent="0.5">
      <c r="A9" s="5">
        <v>4</v>
      </c>
      <c r="B9" s="6" t="s">
        <v>20</v>
      </c>
      <c r="C9" s="7">
        <f>+'แผน-ผล-58-รวม'!C8</f>
        <v>10</v>
      </c>
      <c r="D9" s="7">
        <f>+'แผน-ผล-58-รวม'!D8</f>
        <v>11</v>
      </c>
      <c r="E9" s="8">
        <f t="shared" si="1"/>
        <v>110.00000000000001</v>
      </c>
      <c r="F9" s="7">
        <f>+'แผน-ผล-58-รวม'!F8</f>
        <v>10</v>
      </c>
      <c r="G9" s="7">
        <f>+'แผน-ผล-58-รวม'!G8</f>
        <v>10</v>
      </c>
      <c r="H9" s="8">
        <f t="shared" si="0"/>
        <v>100</v>
      </c>
    </row>
    <row r="10" spans="1:8" x14ac:dyDescent="0.5">
      <c r="A10" s="65" t="s">
        <v>84</v>
      </c>
      <c r="B10" s="92" t="str">
        <f>+'แผน-ผล-58-รวม'!B9</f>
        <v>ฟิสิกส์ประยุกต์</v>
      </c>
      <c r="C10" s="7">
        <f>+'แผน-ผล-58-รวม'!C9</f>
        <v>5</v>
      </c>
      <c r="D10" s="7">
        <f>+'แผน-ผล-58-รวม'!D9</f>
        <v>5</v>
      </c>
      <c r="E10" s="8">
        <f>+D10/C10*100</f>
        <v>100</v>
      </c>
      <c r="F10" s="7">
        <f>+'แผน-ผล-58-รวม'!F9</f>
        <v>5</v>
      </c>
      <c r="G10" s="9">
        <f>+'แผน-ผล-58-รวม'!G9</f>
        <v>2</v>
      </c>
      <c r="H10" s="8">
        <f>+G10/F10*100</f>
        <v>40</v>
      </c>
    </row>
    <row r="11" spans="1:8" ht="21" customHeight="1" x14ac:dyDescent="0.5">
      <c r="A11" s="65" t="s">
        <v>85</v>
      </c>
      <c r="B11" s="6" t="str">
        <f>+'แผน-ผล-58-รวม'!B10</f>
        <v>เทคโนโลยีเลเซอร์และโฟตอนนิกส์</v>
      </c>
      <c r="C11" s="7">
        <f>+'แผน-ผล-58-รวม'!C10</f>
        <v>5</v>
      </c>
      <c r="D11" s="9">
        <f>+'แผน-ผล-58-รวม'!D10</f>
        <v>0</v>
      </c>
      <c r="E11" s="8">
        <f t="shared" si="1"/>
        <v>0</v>
      </c>
      <c r="F11" s="7">
        <f>+'แผน-ผล-58-รวม'!F10</f>
        <v>5</v>
      </c>
      <c r="G11" s="9">
        <f>+'แผน-ผล-58-รวม'!G10</f>
        <v>1</v>
      </c>
      <c r="H11" s="8">
        <f t="shared" si="0"/>
        <v>20</v>
      </c>
    </row>
    <row r="12" spans="1:8" ht="21" customHeight="1" x14ac:dyDescent="0.5">
      <c r="A12" s="65" t="s">
        <v>86</v>
      </c>
      <c r="B12" s="6" t="s">
        <v>21</v>
      </c>
      <c r="C12" s="7">
        <f>+'แผน-ผล-58-รวม'!C11</f>
        <v>5</v>
      </c>
      <c r="D12" s="24">
        <f>+'แผน-ผล-58-รวม'!D11</f>
        <v>0</v>
      </c>
      <c r="E12" s="8">
        <f t="shared" si="1"/>
        <v>0</v>
      </c>
      <c r="F12" s="7">
        <f>+'แผน-ผล-58-รวม'!F11</f>
        <v>5</v>
      </c>
      <c r="G12" s="9">
        <f>+'แผน-ผล-58-รวม'!G11</f>
        <v>1</v>
      </c>
      <c r="H12" s="8">
        <f t="shared" si="0"/>
        <v>20</v>
      </c>
    </row>
    <row r="13" spans="1:8" x14ac:dyDescent="0.5">
      <c r="A13" s="65" t="s">
        <v>87</v>
      </c>
      <c r="B13" s="6" t="s">
        <v>22</v>
      </c>
      <c r="C13" s="7">
        <f>+'แผน-ผล-58-รวม'!C12</f>
        <v>5</v>
      </c>
      <c r="D13" s="7">
        <f>+'แผน-ผล-58-รวม'!D12</f>
        <v>0</v>
      </c>
      <c r="E13" s="8">
        <f t="shared" si="1"/>
        <v>0</v>
      </c>
      <c r="F13" s="7">
        <f>+'แผน-ผล-58-รวม'!F12</f>
        <v>5</v>
      </c>
      <c r="G13" s="9">
        <f>+'แผน-ผล-58-รวม'!G12</f>
        <v>3</v>
      </c>
      <c r="H13" s="8">
        <f t="shared" si="0"/>
        <v>60</v>
      </c>
    </row>
    <row r="14" spans="1:8" ht="21" customHeight="1" x14ac:dyDescent="0.5">
      <c r="A14" s="65" t="s">
        <v>88</v>
      </c>
      <c r="B14" s="6" t="s">
        <v>4</v>
      </c>
      <c r="C14" s="7">
        <f>+'แผน-ผล-58-รวม'!C13</f>
        <v>5</v>
      </c>
      <c r="D14" s="7">
        <f>+'แผน-ผล-58-รวม'!D13</f>
        <v>4</v>
      </c>
      <c r="E14" s="8">
        <f t="shared" si="1"/>
        <v>80</v>
      </c>
      <c r="F14" s="7">
        <f>+'แผน-ผล-58-รวม'!F13</f>
        <v>5</v>
      </c>
      <c r="G14" s="7">
        <f>+'แผน-ผล-58-รวม'!G13</f>
        <v>5</v>
      </c>
      <c r="H14" s="8">
        <f t="shared" si="0"/>
        <v>100</v>
      </c>
    </row>
    <row r="15" spans="1:8" x14ac:dyDescent="0.5">
      <c r="A15" s="65" t="s">
        <v>89</v>
      </c>
      <c r="B15" s="6" t="s">
        <v>14</v>
      </c>
      <c r="C15" s="7">
        <f>+'แผน-ผล-58-รวม'!C14</f>
        <v>5</v>
      </c>
      <c r="D15" s="7">
        <f>+'แผน-ผล-58-รวม'!D14</f>
        <v>2</v>
      </c>
      <c r="E15" s="8">
        <f>+D15/C15*100</f>
        <v>40</v>
      </c>
      <c r="F15" s="7">
        <f>+'แผน-ผล-58-รวม'!F14</f>
        <v>5</v>
      </c>
      <c r="G15" s="7">
        <f>+'แผน-ผล-58-รวม'!G14</f>
        <v>2</v>
      </c>
      <c r="H15" s="8">
        <f>+G15/F15*100</f>
        <v>40</v>
      </c>
    </row>
    <row r="16" spans="1:8" ht="24" x14ac:dyDescent="0.55000000000000004">
      <c r="A16" s="161" t="s">
        <v>74</v>
      </c>
      <c r="B16" s="162"/>
      <c r="C16" s="10">
        <f>SUM(C6:C15)</f>
        <v>60</v>
      </c>
      <c r="D16" s="10">
        <f>SUM(D6:D15)</f>
        <v>32</v>
      </c>
      <c r="E16" s="11">
        <f>+D16/C16*100</f>
        <v>53.333333333333336</v>
      </c>
      <c r="F16" s="10">
        <f>SUM(F6:F15)</f>
        <v>55</v>
      </c>
      <c r="G16" s="10">
        <f>SUM(G6:G15)</f>
        <v>27</v>
      </c>
      <c r="H16" s="11">
        <f>+G16/F16*100</f>
        <v>49.090909090909093</v>
      </c>
    </row>
    <row r="17" spans="1:8" x14ac:dyDescent="0.5">
      <c r="H17" s="12" t="str">
        <f>+'แผน-ผล-58-รวม'!K46</f>
        <v>ข้อมูล ณ วันที่ 22 มีนาคม 2559</v>
      </c>
    </row>
    <row r="18" spans="1:8" x14ac:dyDescent="0.5">
      <c r="H18" s="12" t="str">
        <f>+'แผน-ผล-58-รวม'!K47</f>
        <v>(รวมทุกภาคการศึกษา)</v>
      </c>
    </row>
    <row r="21" spans="1:8" ht="24" x14ac:dyDescent="0.55000000000000004">
      <c r="A21" s="13" t="str">
        <f>+'แผน-ผล-58-รวม'!A48</f>
        <v>หมายเหตุ: แผนการรับนักศึกษา ตามแผนการเปิดสอนและเป้าหมายการรับนักศึกษาระดับบัณฑิตศึกษา ปีการศึกษา 2558</v>
      </c>
      <c r="B21" s="13"/>
    </row>
    <row r="22" spans="1:8" ht="24" x14ac:dyDescent="0.55000000000000004">
      <c r="A22" s="13"/>
      <c r="B22" s="13" t="str">
        <f>+'แผน-ผล-58-รวม'!B49</f>
        <v>ที่ผ่านความเห็นชอบจากสภาวิชาการ เมื่อคราวการประชุมครั้งที่ 3/2557 วันที่ 27 มีนาคม 2557</v>
      </c>
    </row>
  </sheetData>
  <mergeCells count="7">
    <mergeCell ref="A16:B16"/>
    <mergeCell ref="A1:H1"/>
    <mergeCell ref="A2:H2"/>
    <mergeCell ref="A4:A5"/>
    <mergeCell ref="B4:B5"/>
    <mergeCell ref="C4:E4"/>
    <mergeCell ref="F4:H4"/>
  </mergeCells>
  <pageMargins left="0.59" right="0.23" top="0.95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H31"/>
  <sheetViews>
    <sheetView zoomScale="130" zoomScaleNormal="130" workbookViewId="0">
      <selection activeCell="G13" sqref="G13"/>
    </sheetView>
  </sheetViews>
  <sheetFormatPr defaultRowHeight="21.75" x14ac:dyDescent="0.5"/>
  <cols>
    <col min="1" max="1" width="8.42578125" style="1" customWidth="1"/>
    <col min="2" max="2" width="19.42578125" style="1" customWidth="1"/>
    <col min="3" max="3" width="4.7109375" style="1" bestFit="1" customWidth="1"/>
    <col min="4" max="4" width="3.42578125" style="1" bestFit="1" customWidth="1"/>
    <col min="5" max="5" width="6.7109375" style="1" customWidth="1"/>
    <col min="6" max="6" width="34.85546875" style="1" bestFit="1" customWidth="1"/>
    <col min="7" max="7" width="29.28515625" style="1" customWidth="1"/>
    <col min="8" max="16384" width="9.140625" style="1"/>
  </cols>
  <sheetData>
    <row r="1" spans="1:8" ht="27.75" x14ac:dyDescent="0.65">
      <c r="A1" s="169" t="s">
        <v>105</v>
      </c>
      <c r="B1" s="169"/>
      <c r="C1" s="169"/>
      <c r="D1" s="169"/>
      <c r="E1" s="169"/>
      <c r="F1" s="169"/>
      <c r="G1" s="169"/>
      <c r="H1" s="20"/>
    </row>
    <row r="2" spans="1:8" ht="27.75" x14ac:dyDescent="0.65">
      <c r="A2" s="170" t="s">
        <v>397</v>
      </c>
      <c r="B2" s="170"/>
      <c r="C2" s="170"/>
      <c r="D2" s="170"/>
      <c r="E2" s="170"/>
      <c r="F2" s="170"/>
      <c r="G2" s="170"/>
    </row>
    <row r="4" spans="1:8" ht="24" x14ac:dyDescent="0.55000000000000004">
      <c r="A4" s="30" t="s">
        <v>38</v>
      </c>
      <c r="F4" s="62"/>
    </row>
    <row r="5" spans="1:8" x14ac:dyDescent="0.5">
      <c r="A5" s="171" t="s">
        <v>32</v>
      </c>
      <c r="B5" s="173" t="s">
        <v>61</v>
      </c>
      <c r="C5" s="175" t="s">
        <v>0</v>
      </c>
      <c r="D5" s="175"/>
      <c r="E5" s="175"/>
      <c r="F5" s="31" t="s">
        <v>97</v>
      </c>
      <c r="G5" s="31" t="str">
        <f>+'41-วิศว-ปัจจัย'!G195</f>
        <v>ข้อมูลปัจจัยและข้อจำกัดที่เกี่ยวข้อง**</v>
      </c>
    </row>
    <row r="6" spans="1:8" ht="21" customHeight="1" x14ac:dyDescent="0.5">
      <c r="A6" s="172"/>
      <c r="B6" s="173"/>
      <c r="C6" s="4" t="s">
        <v>15</v>
      </c>
      <c r="D6" s="4" t="s">
        <v>16</v>
      </c>
      <c r="E6" s="4" t="s">
        <v>17</v>
      </c>
      <c r="F6" s="44" t="s">
        <v>282</v>
      </c>
      <c r="G6" s="44" t="s">
        <v>397</v>
      </c>
    </row>
    <row r="7" spans="1:8" ht="20.25" customHeight="1" x14ac:dyDescent="0.5">
      <c r="A7" s="63">
        <v>1</v>
      </c>
      <c r="B7" s="46" t="s">
        <v>106</v>
      </c>
      <c r="C7" s="35">
        <v>5</v>
      </c>
      <c r="D7" s="76">
        <v>2</v>
      </c>
      <c r="E7" s="69">
        <f>+D7/C7*100</f>
        <v>40</v>
      </c>
      <c r="F7" s="100" t="s">
        <v>229</v>
      </c>
      <c r="G7" s="37"/>
    </row>
    <row r="8" spans="1:8" ht="21" customHeight="1" x14ac:dyDescent="0.5">
      <c r="A8" s="63"/>
      <c r="B8" s="34" t="s">
        <v>107</v>
      </c>
      <c r="C8" s="35"/>
      <c r="D8" s="76"/>
      <c r="E8" s="69"/>
      <c r="F8" s="37"/>
      <c r="G8" s="37"/>
    </row>
    <row r="9" spans="1:8" x14ac:dyDescent="0.5">
      <c r="A9" s="33"/>
      <c r="B9" s="34"/>
      <c r="C9" s="59"/>
      <c r="D9" s="59"/>
      <c r="E9" s="60"/>
      <c r="F9" s="97"/>
      <c r="G9" s="53"/>
    </row>
    <row r="10" spans="1:8" ht="21" customHeight="1" x14ac:dyDescent="0.5">
      <c r="A10" s="33"/>
      <c r="B10" s="34"/>
      <c r="C10" s="59"/>
      <c r="D10" s="59"/>
      <c r="E10" s="60"/>
      <c r="F10" s="50"/>
      <c r="G10" s="37"/>
    </row>
    <row r="11" spans="1:8" x14ac:dyDescent="0.5">
      <c r="A11" s="64"/>
      <c r="B11" s="39"/>
      <c r="C11" s="40"/>
      <c r="D11" s="85"/>
      <c r="E11" s="82"/>
      <c r="F11" s="42"/>
      <c r="G11" s="42"/>
    </row>
    <row r="12" spans="1:8" x14ac:dyDescent="0.5">
      <c r="A12" s="77"/>
      <c r="B12" s="27"/>
      <c r="C12" s="29"/>
      <c r="D12" s="117"/>
      <c r="E12" s="28"/>
      <c r="F12" s="27"/>
      <c r="G12" s="27"/>
    </row>
    <row r="13" spans="1:8" x14ac:dyDescent="0.5">
      <c r="A13" s="77"/>
      <c r="B13" s="27"/>
      <c r="C13" s="29"/>
      <c r="D13" s="117"/>
      <c r="E13" s="28"/>
      <c r="F13" s="27"/>
      <c r="G13" s="27"/>
    </row>
    <row r="14" spans="1:8" x14ac:dyDescent="0.5">
      <c r="A14" s="77"/>
      <c r="B14" s="27"/>
      <c r="C14" s="29"/>
      <c r="D14" s="117"/>
      <c r="E14" s="28"/>
      <c r="F14" s="27"/>
      <c r="G14" s="27"/>
    </row>
    <row r="15" spans="1:8" x14ac:dyDescent="0.5">
      <c r="A15" s="77"/>
      <c r="B15" s="27"/>
      <c r="C15" s="29"/>
      <c r="D15" s="117"/>
      <c r="E15" s="28"/>
      <c r="F15" s="27"/>
      <c r="G15" s="27"/>
    </row>
    <row r="16" spans="1:8" x14ac:dyDescent="0.5">
      <c r="A16" s="77"/>
      <c r="B16" s="27"/>
      <c r="C16" s="29"/>
      <c r="D16" s="117"/>
      <c r="E16" s="28"/>
      <c r="F16" s="27"/>
      <c r="G16" s="27"/>
    </row>
    <row r="17" spans="1:7" x14ac:dyDescent="0.5">
      <c r="A17" s="121" t="s">
        <v>286</v>
      </c>
      <c r="B17" s="121"/>
      <c r="C17" s="121"/>
      <c r="D17" s="121"/>
      <c r="E17" s="121"/>
      <c r="F17" s="121"/>
      <c r="G17" s="121"/>
    </row>
    <row r="18" spans="1:7" x14ac:dyDescent="0.5">
      <c r="A18" s="77"/>
      <c r="B18" s="27"/>
      <c r="C18" s="29"/>
      <c r="D18" s="117"/>
      <c r="E18" s="28"/>
      <c r="F18" s="27"/>
      <c r="G18" s="27"/>
    </row>
    <row r="19" spans="1:7" ht="21" customHeight="1" x14ac:dyDescent="0.55000000000000004">
      <c r="A19" s="30"/>
    </row>
    <row r="20" spans="1:7" ht="21" customHeight="1" x14ac:dyDescent="0.55000000000000004">
      <c r="A20" s="30"/>
    </row>
    <row r="21" spans="1:7" ht="21" customHeight="1" x14ac:dyDescent="0.55000000000000004">
      <c r="A21" s="30"/>
    </row>
    <row r="22" spans="1:7" ht="21" customHeight="1" x14ac:dyDescent="0.55000000000000004">
      <c r="A22" s="30"/>
    </row>
    <row r="23" spans="1:7" ht="21" customHeight="1" x14ac:dyDescent="0.55000000000000004">
      <c r="A23" s="30"/>
    </row>
    <row r="24" spans="1:7" ht="21" customHeight="1" x14ac:dyDescent="0.55000000000000004">
      <c r="A24" s="30"/>
    </row>
    <row r="25" spans="1:7" ht="21" customHeight="1" x14ac:dyDescent="0.55000000000000004">
      <c r="A25" s="30"/>
    </row>
    <row r="26" spans="1:7" ht="21" customHeight="1" x14ac:dyDescent="0.55000000000000004">
      <c r="A26" s="30"/>
    </row>
    <row r="27" spans="1:7" ht="21" customHeight="1" x14ac:dyDescent="0.55000000000000004">
      <c r="A27" s="30"/>
    </row>
    <row r="28" spans="1:7" ht="21" customHeight="1" x14ac:dyDescent="0.55000000000000004">
      <c r="A28" s="30"/>
    </row>
    <row r="29" spans="1:7" ht="21" customHeight="1" x14ac:dyDescent="0.55000000000000004">
      <c r="A29" s="30"/>
    </row>
    <row r="30" spans="1:7" ht="21" customHeight="1" x14ac:dyDescent="0.55000000000000004">
      <c r="A30" s="30"/>
    </row>
    <row r="31" spans="1:7" ht="21" customHeight="1" x14ac:dyDescent="0.55000000000000004">
      <c r="A31" s="30"/>
    </row>
  </sheetData>
  <mergeCells count="5">
    <mergeCell ref="B5:B6"/>
    <mergeCell ref="A1:G1"/>
    <mergeCell ref="A2:G2"/>
    <mergeCell ref="C5:E5"/>
    <mergeCell ref="A5:A6"/>
  </mergeCells>
  <pageMargins left="0.3" right="0.15748031496062992" top="0.59" bottom="0.43307086614173229" header="0.34" footer="0.19685039370078741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="145" zoomScaleNormal="14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51" sqref="A51:XFD54"/>
    </sheetView>
  </sheetViews>
  <sheetFormatPr defaultRowHeight="24" x14ac:dyDescent="0.55000000000000004"/>
  <cols>
    <col min="1" max="1" width="7.28515625" style="13" customWidth="1"/>
    <col min="2" max="2" width="30.28515625" style="13" customWidth="1"/>
    <col min="3" max="4" width="9.140625" style="137"/>
    <col min="5" max="8" width="9.140625" style="13"/>
    <col min="9" max="9" width="8.140625" style="13" customWidth="1"/>
    <col min="10" max="10" width="7.42578125" style="13" customWidth="1"/>
    <col min="11" max="16384" width="9.140625" style="13"/>
  </cols>
  <sheetData>
    <row r="1" spans="1:11" x14ac:dyDescent="0.55000000000000004">
      <c r="A1" s="164" t="s">
        <v>385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x14ac:dyDescent="0.55000000000000004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x14ac:dyDescent="0.55000000000000004">
      <c r="A3" s="166" t="s">
        <v>32</v>
      </c>
      <c r="B3" s="168" t="s">
        <v>381</v>
      </c>
      <c r="C3" s="163" t="s">
        <v>0</v>
      </c>
      <c r="D3" s="163"/>
      <c r="E3" s="163"/>
      <c r="F3" s="163" t="s">
        <v>1</v>
      </c>
      <c r="G3" s="163"/>
      <c r="H3" s="163"/>
      <c r="I3" s="163" t="s">
        <v>51</v>
      </c>
      <c r="J3" s="163"/>
      <c r="K3" s="163"/>
    </row>
    <row r="4" spans="1:11" x14ac:dyDescent="0.55000000000000004">
      <c r="A4" s="167"/>
      <c r="B4" s="168"/>
      <c r="C4" s="14" t="s">
        <v>15</v>
      </c>
      <c r="D4" s="14" t="s">
        <v>16</v>
      </c>
      <c r="E4" s="14" t="s">
        <v>17</v>
      </c>
      <c r="F4" s="14" t="s">
        <v>15</v>
      </c>
      <c r="G4" s="14" t="s">
        <v>16</v>
      </c>
      <c r="H4" s="14" t="s">
        <v>17</v>
      </c>
      <c r="I4" s="14" t="s">
        <v>15</v>
      </c>
      <c r="J4" s="14" t="s">
        <v>16</v>
      </c>
      <c r="K4" s="14" t="s">
        <v>17</v>
      </c>
    </row>
    <row r="5" spans="1:11" ht="21" customHeight="1" x14ac:dyDescent="0.55000000000000004">
      <c r="A5" s="91" t="s">
        <v>80</v>
      </c>
      <c r="B5" s="15" t="s">
        <v>18</v>
      </c>
      <c r="C5" s="16">
        <v>10</v>
      </c>
      <c r="D5" s="16">
        <v>1</v>
      </c>
      <c r="E5" s="17">
        <f>+D5/C5*100</f>
        <v>10</v>
      </c>
      <c r="F5" s="16">
        <v>5</v>
      </c>
      <c r="G5" s="16">
        <v>2</v>
      </c>
      <c r="H5" s="17">
        <f>+G5/F5*100</f>
        <v>40</v>
      </c>
      <c r="I5" s="16">
        <f>+F5+C5</f>
        <v>15</v>
      </c>
      <c r="J5" s="16">
        <f>+G5+D5</f>
        <v>3</v>
      </c>
      <c r="K5" s="17">
        <f>+J5/I5*100</f>
        <v>20</v>
      </c>
    </row>
    <row r="6" spans="1:11" x14ac:dyDescent="0.55000000000000004">
      <c r="A6" s="91" t="s">
        <v>81</v>
      </c>
      <c r="B6" s="15" t="s">
        <v>19</v>
      </c>
      <c r="C6" s="16">
        <v>5</v>
      </c>
      <c r="D6" s="16">
        <v>2</v>
      </c>
      <c r="E6" s="17">
        <f t="shared" ref="E6:E44" si="0">+D6/C6*100</f>
        <v>40</v>
      </c>
      <c r="F6" s="16">
        <v>5</v>
      </c>
      <c r="G6" s="138">
        <v>0</v>
      </c>
      <c r="H6" s="17">
        <f t="shared" ref="H6:H42" si="1">+G6/F6*100</f>
        <v>0</v>
      </c>
      <c r="I6" s="16">
        <f t="shared" ref="I6:I16" si="2">+F6+C6</f>
        <v>10</v>
      </c>
      <c r="J6" s="16">
        <f t="shared" ref="J6:J16" si="3">+G6+D6</f>
        <v>2</v>
      </c>
      <c r="K6" s="17">
        <f t="shared" ref="K6:K43" si="4">+J6/I6*100</f>
        <v>20</v>
      </c>
    </row>
    <row r="7" spans="1:11" x14ac:dyDescent="0.55000000000000004">
      <c r="A7" s="91" t="s">
        <v>82</v>
      </c>
      <c r="B7" s="15" t="s">
        <v>2</v>
      </c>
      <c r="C7" s="16">
        <v>5</v>
      </c>
      <c r="D7" s="16">
        <v>7</v>
      </c>
      <c r="E7" s="17">
        <f t="shared" si="0"/>
        <v>140</v>
      </c>
      <c r="F7" s="16">
        <v>5</v>
      </c>
      <c r="G7" s="16">
        <v>1</v>
      </c>
      <c r="H7" s="17">
        <f t="shared" si="1"/>
        <v>20</v>
      </c>
      <c r="I7" s="16">
        <f t="shared" si="2"/>
        <v>10</v>
      </c>
      <c r="J7" s="16">
        <f t="shared" si="3"/>
        <v>8</v>
      </c>
      <c r="K7" s="17">
        <f t="shared" si="4"/>
        <v>80</v>
      </c>
    </row>
    <row r="8" spans="1:11" ht="21" customHeight="1" x14ac:dyDescent="0.55000000000000004">
      <c r="A8" s="91" t="s">
        <v>83</v>
      </c>
      <c r="B8" s="15" t="s">
        <v>20</v>
      </c>
      <c r="C8" s="16">
        <v>10</v>
      </c>
      <c r="D8" s="16">
        <v>11</v>
      </c>
      <c r="E8" s="17">
        <f t="shared" si="0"/>
        <v>110.00000000000001</v>
      </c>
      <c r="F8" s="16">
        <v>10</v>
      </c>
      <c r="G8" s="16">
        <v>10</v>
      </c>
      <c r="H8" s="17">
        <f t="shared" si="1"/>
        <v>100</v>
      </c>
      <c r="I8" s="16">
        <f t="shared" si="2"/>
        <v>20</v>
      </c>
      <c r="J8" s="16">
        <f t="shared" si="3"/>
        <v>21</v>
      </c>
      <c r="K8" s="17">
        <f t="shared" si="4"/>
        <v>105</v>
      </c>
    </row>
    <row r="9" spans="1:11" x14ac:dyDescent="0.55000000000000004">
      <c r="A9" s="91" t="s">
        <v>84</v>
      </c>
      <c r="B9" s="15" t="s">
        <v>149</v>
      </c>
      <c r="C9" s="16">
        <v>5</v>
      </c>
      <c r="D9" s="16">
        <v>5</v>
      </c>
      <c r="E9" s="17">
        <f>+D9/C9*100</f>
        <v>100</v>
      </c>
      <c r="F9" s="16">
        <v>5</v>
      </c>
      <c r="G9" s="136">
        <v>2</v>
      </c>
      <c r="H9" s="17">
        <f>+G9/F9*100</f>
        <v>40</v>
      </c>
      <c r="I9" s="16">
        <f>+F9+C9</f>
        <v>10</v>
      </c>
      <c r="J9" s="16">
        <f>+G9+D9</f>
        <v>7</v>
      </c>
      <c r="K9" s="17">
        <f>+J9/I9*100</f>
        <v>70</v>
      </c>
    </row>
    <row r="10" spans="1:11" ht="21" customHeight="1" x14ac:dyDescent="0.55000000000000004">
      <c r="A10" s="91" t="s">
        <v>85</v>
      </c>
      <c r="B10" s="15" t="s">
        <v>421</v>
      </c>
      <c r="C10" s="16">
        <v>5</v>
      </c>
      <c r="D10" s="136">
        <v>0</v>
      </c>
      <c r="E10" s="17">
        <f t="shared" si="0"/>
        <v>0</v>
      </c>
      <c r="F10" s="16">
        <v>5</v>
      </c>
      <c r="G10" s="136">
        <v>1</v>
      </c>
      <c r="H10" s="17">
        <f t="shared" si="1"/>
        <v>20</v>
      </c>
      <c r="I10" s="16">
        <f t="shared" si="2"/>
        <v>10</v>
      </c>
      <c r="J10" s="16">
        <f t="shared" si="3"/>
        <v>1</v>
      </c>
      <c r="K10" s="17">
        <f t="shared" si="4"/>
        <v>10</v>
      </c>
    </row>
    <row r="11" spans="1:11" ht="21" customHeight="1" x14ac:dyDescent="0.55000000000000004">
      <c r="A11" s="91" t="s">
        <v>86</v>
      </c>
      <c r="B11" s="15" t="s">
        <v>21</v>
      </c>
      <c r="C11" s="16">
        <v>5</v>
      </c>
      <c r="D11" s="136">
        <v>0</v>
      </c>
      <c r="E11" s="17">
        <f t="shared" si="0"/>
        <v>0</v>
      </c>
      <c r="F11" s="16">
        <v>5</v>
      </c>
      <c r="G11" s="136">
        <v>1</v>
      </c>
      <c r="H11" s="17">
        <f t="shared" si="1"/>
        <v>20</v>
      </c>
      <c r="I11" s="16">
        <f t="shared" si="2"/>
        <v>10</v>
      </c>
      <c r="J11" s="16">
        <f t="shared" si="3"/>
        <v>1</v>
      </c>
      <c r="K11" s="17">
        <f t="shared" si="4"/>
        <v>10</v>
      </c>
    </row>
    <row r="12" spans="1:11" x14ac:dyDescent="0.55000000000000004">
      <c r="A12" s="91" t="s">
        <v>87</v>
      </c>
      <c r="B12" s="15" t="s">
        <v>22</v>
      </c>
      <c r="C12" s="16">
        <v>5</v>
      </c>
      <c r="D12" s="16">
        <v>0</v>
      </c>
      <c r="E12" s="17">
        <f t="shared" si="0"/>
        <v>0</v>
      </c>
      <c r="F12" s="16">
        <v>5</v>
      </c>
      <c r="G12" s="136">
        <v>3</v>
      </c>
      <c r="H12" s="17">
        <f t="shared" si="1"/>
        <v>60</v>
      </c>
      <c r="I12" s="16">
        <f t="shared" si="2"/>
        <v>10</v>
      </c>
      <c r="J12" s="16">
        <f t="shared" si="3"/>
        <v>3</v>
      </c>
      <c r="K12" s="17">
        <f t="shared" si="4"/>
        <v>30</v>
      </c>
    </row>
    <row r="13" spans="1:11" ht="21" customHeight="1" x14ac:dyDescent="0.55000000000000004">
      <c r="A13" s="91" t="s">
        <v>88</v>
      </c>
      <c r="B13" s="15" t="s">
        <v>4</v>
      </c>
      <c r="C13" s="16">
        <v>5</v>
      </c>
      <c r="D13" s="16">
        <v>4</v>
      </c>
      <c r="E13" s="17">
        <f t="shared" si="0"/>
        <v>80</v>
      </c>
      <c r="F13" s="16">
        <v>5</v>
      </c>
      <c r="G13" s="16">
        <v>5</v>
      </c>
      <c r="H13" s="17">
        <f t="shared" si="1"/>
        <v>100</v>
      </c>
      <c r="I13" s="16">
        <f t="shared" si="2"/>
        <v>10</v>
      </c>
      <c r="J13" s="16">
        <f t="shared" si="3"/>
        <v>9</v>
      </c>
      <c r="K13" s="17">
        <f t="shared" si="4"/>
        <v>90</v>
      </c>
    </row>
    <row r="14" spans="1:11" x14ac:dyDescent="0.55000000000000004">
      <c r="A14" s="91" t="s">
        <v>89</v>
      </c>
      <c r="B14" s="15" t="s">
        <v>14</v>
      </c>
      <c r="C14" s="16">
        <v>5</v>
      </c>
      <c r="D14" s="16">
        <v>2</v>
      </c>
      <c r="E14" s="17">
        <f t="shared" si="0"/>
        <v>40</v>
      </c>
      <c r="F14" s="16">
        <v>5</v>
      </c>
      <c r="G14" s="16">
        <v>2</v>
      </c>
      <c r="H14" s="17">
        <f t="shared" si="1"/>
        <v>40</v>
      </c>
      <c r="I14" s="16">
        <f t="shared" si="2"/>
        <v>10</v>
      </c>
      <c r="J14" s="16">
        <f t="shared" si="3"/>
        <v>4</v>
      </c>
      <c r="K14" s="17">
        <f t="shared" si="4"/>
        <v>40</v>
      </c>
    </row>
    <row r="15" spans="1:11" x14ac:dyDescent="0.55000000000000004">
      <c r="A15" s="91" t="s">
        <v>90</v>
      </c>
      <c r="B15" s="15" t="s">
        <v>6</v>
      </c>
      <c r="C15" s="16">
        <v>5</v>
      </c>
      <c r="D15" s="16">
        <v>3</v>
      </c>
      <c r="E15" s="17">
        <f t="shared" si="0"/>
        <v>60</v>
      </c>
      <c r="F15" s="16">
        <v>5</v>
      </c>
      <c r="G15" s="16">
        <v>10</v>
      </c>
      <c r="H15" s="17">
        <f t="shared" si="1"/>
        <v>200</v>
      </c>
      <c r="I15" s="16">
        <f t="shared" si="2"/>
        <v>10</v>
      </c>
      <c r="J15" s="16">
        <f t="shared" si="3"/>
        <v>13</v>
      </c>
      <c r="K15" s="17">
        <f t="shared" si="4"/>
        <v>130</v>
      </c>
    </row>
    <row r="16" spans="1:11" x14ac:dyDescent="0.55000000000000004">
      <c r="A16" s="91" t="s">
        <v>91</v>
      </c>
      <c r="B16" s="15" t="s">
        <v>5</v>
      </c>
      <c r="C16" s="16">
        <v>10</v>
      </c>
      <c r="D16" s="16">
        <v>3</v>
      </c>
      <c r="E16" s="17">
        <f t="shared" si="0"/>
        <v>30</v>
      </c>
      <c r="F16" s="139">
        <v>5</v>
      </c>
      <c r="G16" s="16">
        <v>7</v>
      </c>
      <c r="H16" s="17">
        <f t="shared" si="1"/>
        <v>140</v>
      </c>
      <c r="I16" s="16">
        <f t="shared" si="2"/>
        <v>15</v>
      </c>
      <c r="J16" s="16">
        <f t="shared" si="3"/>
        <v>10</v>
      </c>
      <c r="K16" s="17">
        <f t="shared" si="4"/>
        <v>66.666666666666657</v>
      </c>
    </row>
    <row r="17" spans="1:13" x14ac:dyDescent="0.55000000000000004">
      <c r="A17" s="91" t="s">
        <v>92</v>
      </c>
      <c r="B17" s="15" t="s">
        <v>7</v>
      </c>
      <c r="C17" s="16">
        <v>10</v>
      </c>
      <c r="D17" s="16">
        <v>0</v>
      </c>
      <c r="E17" s="17">
        <f t="shared" si="0"/>
        <v>0</v>
      </c>
      <c r="F17" s="16">
        <v>5</v>
      </c>
      <c r="G17" s="16">
        <v>4</v>
      </c>
      <c r="H17" s="17">
        <f t="shared" si="1"/>
        <v>80</v>
      </c>
      <c r="I17" s="16">
        <f t="shared" ref="I17:I44" si="5">+F17+C17</f>
        <v>15</v>
      </c>
      <c r="J17" s="16">
        <f t="shared" ref="J17:J44" si="6">+G17+D17</f>
        <v>4</v>
      </c>
      <c r="K17" s="17">
        <f t="shared" si="4"/>
        <v>26.666666666666668</v>
      </c>
    </row>
    <row r="18" spans="1:13" x14ac:dyDescent="0.55000000000000004">
      <c r="A18" s="91" t="s">
        <v>93</v>
      </c>
      <c r="B18" s="15" t="s">
        <v>226</v>
      </c>
      <c r="C18" s="16">
        <v>10</v>
      </c>
      <c r="D18" s="136">
        <v>0</v>
      </c>
      <c r="E18" s="17">
        <f t="shared" si="0"/>
        <v>0</v>
      </c>
      <c r="F18" s="16">
        <v>5</v>
      </c>
      <c r="G18" s="136">
        <v>0</v>
      </c>
      <c r="H18" s="17">
        <f t="shared" si="1"/>
        <v>0</v>
      </c>
      <c r="I18" s="16">
        <f>+F18+C18</f>
        <v>15</v>
      </c>
      <c r="J18" s="16">
        <f>+G18+D18</f>
        <v>0</v>
      </c>
      <c r="K18" s="17">
        <f t="shared" si="4"/>
        <v>0</v>
      </c>
    </row>
    <row r="19" spans="1:13" x14ac:dyDescent="0.55000000000000004">
      <c r="A19" s="91" t="s">
        <v>94</v>
      </c>
      <c r="B19" s="15" t="s">
        <v>23</v>
      </c>
      <c r="C19" s="16">
        <v>10</v>
      </c>
      <c r="D19" s="16">
        <v>10</v>
      </c>
      <c r="E19" s="17">
        <f t="shared" si="0"/>
        <v>100</v>
      </c>
      <c r="F19" s="16">
        <v>5</v>
      </c>
      <c r="G19" s="136">
        <v>1</v>
      </c>
      <c r="H19" s="17">
        <f t="shared" si="1"/>
        <v>20</v>
      </c>
      <c r="I19" s="16">
        <f t="shared" si="5"/>
        <v>15</v>
      </c>
      <c r="J19" s="16">
        <f t="shared" si="6"/>
        <v>11</v>
      </c>
      <c r="K19" s="17">
        <f t="shared" si="4"/>
        <v>73.333333333333329</v>
      </c>
    </row>
    <row r="20" spans="1:13" x14ac:dyDescent="0.55000000000000004">
      <c r="A20" s="91" t="s">
        <v>95</v>
      </c>
      <c r="B20" s="15" t="s">
        <v>24</v>
      </c>
      <c r="C20" s="16">
        <v>10</v>
      </c>
      <c r="D20" s="16">
        <v>4</v>
      </c>
      <c r="E20" s="17">
        <f t="shared" si="0"/>
        <v>40</v>
      </c>
      <c r="F20" s="16">
        <v>5</v>
      </c>
      <c r="G20" s="16">
        <v>5</v>
      </c>
      <c r="H20" s="17">
        <f t="shared" si="1"/>
        <v>100</v>
      </c>
      <c r="I20" s="16">
        <f t="shared" si="5"/>
        <v>15</v>
      </c>
      <c r="J20" s="16">
        <f t="shared" si="6"/>
        <v>9</v>
      </c>
      <c r="K20" s="17">
        <f t="shared" si="4"/>
        <v>60</v>
      </c>
    </row>
    <row r="21" spans="1:13" x14ac:dyDescent="0.55000000000000004">
      <c r="A21" s="91" t="s">
        <v>96</v>
      </c>
      <c r="B21" s="15" t="s">
        <v>25</v>
      </c>
      <c r="C21" s="16">
        <v>9</v>
      </c>
      <c r="D21" s="16">
        <v>6</v>
      </c>
      <c r="E21" s="17">
        <f t="shared" si="0"/>
        <v>66.666666666666657</v>
      </c>
      <c r="F21" s="16">
        <v>5</v>
      </c>
      <c r="G21" s="16">
        <v>9</v>
      </c>
      <c r="H21" s="17">
        <f t="shared" si="1"/>
        <v>180</v>
      </c>
      <c r="I21" s="16">
        <f t="shared" si="5"/>
        <v>14</v>
      </c>
      <c r="J21" s="16">
        <f t="shared" si="6"/>
        <v>15</v>
      </c>
      <c r="K21" s="17">
        <f t="shared" si="4"/>
        <v>107.14285714285714</v>
      </c>
    </row>
    <row r="22" spans="1:13" x14ac:dyDescent="0.55000000000000004">
      <c r="A22" s="91" t="s">
        <v>150</v>
      </c>
      <c r="B22" s="15" t="s">
        <v>26</v>
      </c>
      <c r="C22" s="16">
        <v>10</v>
      </c>
      <c r="D22" s="16">
        <v>3</v>
      </c>
      <c r="E22" s="17">
        <f t="shared" si="0"/>
        <v>30</v>
      </c>
      <c r="F22" s="16">
        <v>5</v>
      </c>
      <c r="G22" s="16">
        <v>7</v>
      </c>
      <c r="H22" s="17">
        <f t="shared" si="1"/>
        <v>140</v>
      </c>
      <c r="I22" s="16">
        <f t="shared" si="5"/>
        <v>15</v>
      </c>
      <c r="J22" s="16">
        <f t="shared" si="6"/>
        <v>10</v>
      </c>
      <c r="K22" s="17">
        <f t="shared" si="4"/>
        <v>66.666666666666657</v>
      </c>
      <c r="M22" s="19"/>
    </row>
    <row r="23" spans="1:13" ht="21" customHeight="1" x14ac:dyDescent="0.55000000000000004">
      <c r="A23" s="91" t="s">
        <v>151</v>
      </c>
      <c r="B23" s="15" t="s">
        <v>148</v>
      </c>
      <c r="C23" s="16">
        <v>10</v>
      </c>
      <c r="D23" s="16">
        <v>3</v>
      </c>
      <c r="E23" s="17">
        <f t="shared" si="0"/>
        <v>30</v>
      </c>
      <c r="F23" s="16">
        <v>5</v>
      </c>
      <c r="G23" s="16">
        <v>2</v>
      </c>
      <c r="H23" s="17">
        <f t="shared" si="1"/>
        <v>40</v>
      </c>
      <c r="I23" s="16">
        <f>+F23+C23</f>
        <v>15</v>
      </c>
      <c r="J23" s="16">
        <f>+G23+D23</f>
        <v>5</v>
      </c>
      <c r="K23" s="17">
        <f t="shared" si="4"/>
        <v>33.333333333333329</v>
      </c>
    </row>
    <row r="24" spans="1:13" x14ac:dyDescent="0.55000000000000004">
      <c r="A24" s="91" t="s">
        <v>152</v>
      </c>
      <c r="B24" s="15" t="s">
        <v>8</v>
      </c>
      <c r="C24" s="16">
        <v>3</v>
      </c>
      <c r="D24" s="16">
        <v>1</v>
      </c>
      <c r="E24" s="17">
        <f t="shared" si="0"/>
        <v>33.333333333333329</v>
      </c>
      <c r="F24" s="16">
        <v>1</v>
      </c>
      <c r="G24" s="136">
        <v>2</v>
      </c>
      <c r="H24" s="17">
        <f t="shared" si="1"/>
        <v>200</v>
      </c>
      <c r="I24" s="16">
        <f t="shared" si="5"/>
        <v>4</v>
      </c>
      <c r="J24" s="16">
        <f t="shared" si="6"/>
        <v>3</v>
      </c>
      <c r="K24" s="17">
        <f t="shared" si="4"/>
        <v>75</v>
      </c>
    </row>
    <row r="25" spans="1:13" ht="21" customHeight="1" x14ac:dyDescent="0.55000000000000004">
      <c r="A25" s="91" t="s">
        <v>153</v>
      </c>
      <c r="B25" s="15" t="s">
        <v>9</v>
      </c>
      <c r="C25" s="16">
        <v>10</v>
      </c>
      <c r="D25" s="16">
        <v>1</v>
      </c>
      <c r="E25" s="17">
        <f t="shared" si="0"/>
        <v>10</v>
      </c>
      <c r="F25" s="88">
        <v>5</v>
      </c>
      <c r="G25" s="88">
        <v>6</v>
      </c>
      <c r="H25" s="17">
        <f t="shared" si="1"/>
        <v>120</v>
      </c>
      <c r="I25" s="16">
        <f t="shared" si="5"/>
        <v>15</v>
      </c>
      <c r="J25" s="16">
        <f t="shared" si="6"/>
        <v>7</v>
      </c>
      <c r="K25" s="17">
        <f t="shared" si="4"/>
        <v>46.666666666666664</v>
      </c>
    </row>
    <row r="26" spans="1:13" ht="21" customHeight="1" x14ac:dyDescent="0.55000000000000004">
      <c r="A26" s="91" t="s">
        <v>154</v>
      </c>
      <c r="B26" s="15" t="s">
        <v>27</v>
      </c>
      <c r="C26" s="16">
        <v>10</v>
      </c>
      <c r="D26" s="136">
        <v>0</v>
      </c>
      <c r="E26" s="17">
        <f t="shared" si="0"/>
        <v>0</v>
      </c>
      <c r="F26" s="16">
        <v>5</v>
      </c>
      <c r="G26" s="136">
        <v>2</v>
      </c>
      <c r="H26" s="17">
        <f t="shared" si="1"/>
        <v>40</v>
      </c>
      <c r="I26" s="16">
        <f t="shared" si="5"/>
        <v>15</v>
      </c>
      <c r="J26" s="16">
        <f t="shared" si="6"/>
        <v>2</v>
      </c>
      <c r="K26" s="17">
        <f t="shared" si="4"/>
        <v>13.333333333333334</v>
      </c>
    </row>
    <row r="27" spans="1:13" ht="21" customHeight="1" x14ac:dyDescent="0.55000000000000004">
      <c r="A27" s="91" t="s">
        <v>155</v>
      </c>
      <c r="B27" s="89" t="s">
        <v>410</v>
      </c>
      <c r="C27" s="16">
        <v>20</v>
      </c>
      <c r="D27" s="16">
        <v>26</v>
      </c>
      <c r="E27" s="17">
        <f t="shared" si="0"/>
        <v>130</v>
      </c>
      <c r="F27" s="16">
        <v>10</v>
      </c>
      <c r="G27" s="140">
        <v>1</v>
      </c>
      <c r="H27" s="17">
        <f t="shared" si="1"/>
        <v>10</v>
      </c>
      <c r="I27" s="16">
        <f t="shared" si="5"/>
        <v>30</v>
      </c>
      <c r="J27" s="16">
        <f t="shared" si="6"/>
        <v>27</v>
      </c>
      <c r="K27" s="17">
        <f t="shared" si="4"/>
        <v>90</v>
      </c>
    </row>
    <row r="28" spans="1:13" x14ac:dyDescent="0.55000000000000004">
      <c r="A28" s="91" t="s">
        <v>156</v>
      </c>
      <c r="B28" s="15" t="s">
        <v>10</v>
      </c>
      <c r="C28" s="16">
        <v>10</v>
      </c>
      <c r="D28" s="136">
        <v>0</v>
      </c>
      <c r="E28" s="17">
        <f t="shared" si="0"/>
        <v>0</v>
      </c>
      <c r="F28" s="16">
        <v>5</v>
      </c>
      <c r="G28" s="140">
        <v>2</v>
      </c>
      <c r="H28" s="17">
        <f t="shared" si="1"/>
        <v>40</v>
      </c>
      <c r="I28" s="16">
        <f t="shared" si="5"/>
        <v>15</v>
      </c>
      <c r="J28" s="16">
        <f t="shared" si="6"/>
        <v>2</v>
      </c>
      <c r="K28" s="17">
        <f t="shared" si="4"/>
        <v>13.333333333333334</v>
      </c>
    </row>
    <row r="29" spans="1:13" x14ac:dyDescent="0.55000000000000004">
      <c r="A29" s="91" t="s">
        <v>157</v>
      </c>
      <c r="B29" s="15" t="s">
        <v>11</v>
      </c>
      <c r="C29" s="16">
        <v>10</v>
      </c>
      <c r="D29" s="16">
        <v>12</v>
      </c>
      <c r="E29" s="17">
        <f t="shared" si="0"/>
        <v>120</v>
      </c>
      <c r="F29" s="16">
        <v>5</v>
      </c>
      <c r="G29" s="136">
        <v>4</v>
      </c>
      <c r="H29" s="17">
        <f t="shared" si="1"/>
        <v>80</v>
      </c>
      <c r="I29" s="16">
        <f t="shared" si="5"/>
        <v>15</v>
      </c>
      <c r="J29" s="16">
        <f t="shared" si="6"/>
        <v>16</v>
      </c>
      <c r="K29" s="17">
        <f t="shared" si="4"/>
        <v>106.66666666666667</v>
      </c>
    </row>
    <row r="30" spans="1:13" x14ac:dyDescent="0.55000000000000004">
      <c r="A30" s="91" t="s">
        <v>158</v>
      </c>
      <c r="B30" s="15" t="s">
        <v>28</v>
      </c>
      <c r="C30" s="16">
        <v>10</v>
      </c>
      <c r="D30" s="136">
        <v>0</v>
      </c>
      <c r="E30" s="17">
        <f t="shared" si="0"/>
        <v>0</v>
      </c>
      <c r="F30" s="16">
        <v>5</v>
      </c>
      <c r="G30" s="136">
        <v>0</v>
      </c>
      <c r="H30" s="17">
        <f t="shared" si="1"/>
        <v>0</v>
      </c>
      <c r="I30" s="16">
        <f t="shared" si="5"/>
        <v>15</v>
      </c>
      <c r="J30" s="16">
        <f t="shared" si="6"/>
        <v>0</v>
      </c>
      <c r="K30" s="17">
        <f t="shared" si="4"/>
        <v>0</v>
      </c>
    </row>
    <row r="31" spans="1:13" ht="21" customHeight="1" x14ac:dyDescent="0.55000000000000004">
      <c r="A31" s="91" t="s">
        <v>159</v>
      </c>
      <c r="B31" s="15" t="s">
        <v>29</v>
      </c>
      <c r="C31" s="16">
        <v>20</v>
      </c>
      <c r="D31" s="16">
        <v>14</v>
      </c>
      <c r="E31" s="17">
        <f t="shared" si="0"/>
        <v>70</v>
      </c>
      <c r="F31" s="16">
        <v>10</v>
      </c>
      <c r="G31" s="16">
        <v>10</v>
      </c>
      <c r="H31" s="17">
        <f t="shared" si="1"/>
        <v>100</v>
      </c>
      <c r="I31" s="16">
        <f t="shared" si="5"/>
        <v>30</v>
      </c>
      <c r="J31" s="16">
        <f t="shared" si="6"/>
        <v>24</v>
      </c>
      <c r="K31" s="17">
        <f t="shared" si="4"/>
        <v>80</v>
      </c>
    </row>
    <row r="32" spans="1:13" ht="21" customHeight="1" x14ac:dyDescent="0.55000000000000004">
      <c r="A32" s="91" t="s">
        <v>160</v>
      </c>
      <c r="B32" s="89" t="s">
        <v>411</v>
      </c>
      <c r="C32" s="16">
        <v>20</v>
      </c>
      <c r="D32" s="16">
        <v>25</v>
      </c>
      <c r="E32" s="17">
        <f t="shared" si="0"/>
        <v>125</v>
      </c>
      <c r="F32" s="16">
        <v>10</v>
      </c>
      <c r="G32" s="16">
        <v>4</v>
      </c>
      <c r="H32" s="17">
        <f t="shared" si="1"/>
        <v>40</v>
      </c>
      <c r="I32" s="16">
        <f t="shared" si="5"/>
        <v>30</v>
      </c>
      <c r="J32" s="16">
        <f t="shared" si="6"/>
        <v>29</v>
      </c>
      <c r="K32" s="17">
        <f t="shared" si="4"/>
        <v>96.666666666666671</v>
      </c>
    </row>
    <row r="33" spans="1:13" ht="21" customHeight="1" x14ac:dyDescent="0.55000000000000004">
      <c r="A33" s="91" t="s">
        <v>161</v>
      </c>
      <c r="B33" s="15" t="s">
        <v>30</v>
      </c>
      <c r="C33" s="16">
        <v>10</v>
      </c>
      <c r="D33" s="16">
        <f>3+1+4</f>
        <v>8</v>
      </c>
      <c r="E33" s="17">
        <f t="shared" si="0"/>
        <v>80</v>
      </c>
      <c r="F33" s="16">
        <v>5</v>
      </c>
      <c r="G33" s="136">
        <v>1</v>
      </c>
      <c r="H33" s="17">
        <f t="shared" si="1"/>
        <v>20</v>
      </c>
      <c r="I33" s="16">
        <f t="shared" si="5"/>
        <v>15</v>
      </c>
      <c r="J33" s="16">
        <f t="shared" si="6"/>
        <v>9</v>
      </c>
      <c r="K33" s="17">
        <f t="shared" si="4"/>
        <v>60</v>
      </c>
    </row>
    <row r="34" spans="1:13" ht="21" customHeight="1" x14ac:dyDescent="0.55000000000000004">
      <c r="A34" s="91" t="s">
        <v>162</v>
      </c>
      <c r="B34" s="15" t="s">
        <v>412</v>
      </c>
      <c r="C34" s="16">
        <v>20</v>
      </c>
      <c r="D34" s="16">
        <v>10</v>
      </c>
      <c r="E34" s="17">
        <f t="shared" si="0"/>
        <v>50</v>
      </c>
      <c r="F34" s="16">
        <v>10</v>
      </c>
      <c r="G34" s="16">
        <v>2</v>
      </c>
      <c r="H34" s="17">
        <f t="shared" si="1"/>
        <v>20</v>
      </c>
      <c r="I34" s="16">
        <f t="shared" si="5"/>
        <v>30</v>
      </c>
      <c r="J34" s="16">
        <f t="shared" si="6"/>
        <v>12</v>
      </c>
      <c r="K34" s="17">
        <f t="shared" si="4"/>
        <v>40</v>
      </c>
    </row>
    <row r="35" spans="1:13" ht="21" customHeight="1" x14ac:dyDescent="0.55000000000000004">
      <c r="A35" s="91" t="s">
        <v>163</v>
      </c>
      <c r="B35" s="15" t="s">
        <v>31</v>
      </c>
      <c r="C35" s="16">
        <v>10</v>
      </c>
      <c r="D35" s="16">
        <v>9</v>
      </c>
      <c r="E35" s="17">
        <f t="shared" si="0"/>
        <v>90</v>
      </c>
      <c r="F35" s="16">
        <v>5</v>
      </c>
      <c r="G35" s="16">
        <v>2</v>
      </c>
      <c r="H35" s="17">
        <f t="shared" si="1"/>
        <v>40</v>
      </c>
      <c r="I35" s="16">
        <f t="shared" si="5"/>
        <v>15</v>
      </c>
      <c r="J35" s="16">
        <f t="shared" si="6"/>
        <v>11</v>
      </c>
      <c r="K35" s="17">
        <f t="shared" si="4"/>
        <v>73.333333333333329</v>
      </c>
    </row>
    <row r="36" spans="1:13" ht="21" customHeight="1" x14ac:dyDescent="0.55000000000000004">
      <c r="A36" s="91" t="s">
        <v>164</v>
      </c>
      <c r="B36" s="15" t="s">
        <v>147</v>
      </c>
      <c r="C36" s="16">
        <v>25</v>
      </c>
      <c r="D36" s="16">
        <v>27</v>
      </c>
      <c r="E36" s="17">
        <f t="shared" si="0"/>
        <v>108</v>
      </c>
      <c r="F36" s="16">
        <v>10</v>
      </c>
      <c r="G36" s="16">
        <v>6</v>
      </c>
      <c r="H36" s="17">
        <f t="shared" si="1"/>
        <v>60</v>
      </c>
      <c r="I36" s="16">
        <f t="shared" si="5"/>
        <v>35</v>
      </c>
      <c r="J36" s="16">
        <f t="shared" si="6"/>
        <v>33</v>
      </c>
      <c r="K36" s="17">
        <f t="shared" si="4"/>
        <v>94.285714285714278</v>
      </c>
    </row>
    <row r="37" spans="1:13" ht="21" customHeight="1" x14ac:dyDescent="0.55000000000000004">
      <c r="A37" s="91" t="s">
        <v>165</v>
      </c>
      <c r="B37" s="15" t="s">
        <v>39</v>
      </c>
      <c r="C37" s="16">
        <v>10</v>
      </c>
      <c r="D37" s="16">
        <v>1</v>
      </c>
      <c r="E37" s="17">
        <f t="shared" si="0"/>
        <v>10</v>
      </c>
      <c r="F37" s="16">
        <v>5</v>
      </c>
      <c r="G37" s="136">
        <v>0</v>
      </c>
      <c r="H37" s="17">
        <f t="shared" si="1"/>
        <v>0</v>
      </c>
      <c r="I37" s="16">
        <f t="shared" si="5"/>
        <v>15</v>
      </c>
      <c r="J37" s="16">
        <f t="shared" si="6"/>
        <v>1</v>
      </c>
      <c r="K37" s="17">
        <f t="shared" si="4"/>
        <v>6.666666666666667</v>
      </c>
    </row>
    <row r="38" spans="1:13" ht="21" customHeight="1" x14ac:dyDescent="0.55000000000000004">
      <c r="A38" s="91" t="s">
        <v>166</v>
      </c>
      <c r="B38" s="15" t="s">
        <v>62</v>
      </c>
      <c r="C38" s="16">
        <v>10</v>
      </c>
      <c r="D38" s="16">
        <v>1</v>
      </c>
      <c r="E38" s="17">
        <f t="shared" si="0"/>
        <v>10</v>
      </c>
      <c r="F38" s="16">
        <v>5</v>
      </c>
      <c r="G38" s="16">
        <v>3</v>
      </c>
      <c r="H38" s="17">
        <f t="shared" si="1"/>
        <v>60</v>
      </c>
      <c r="I38" s="16">
        <f t="shared" si="5"/>
        <v>15</v>
      </c>
      <c r="J38" s="16">
        <f t="shared" si="6"/>
        <v>4</v>
      </c>
      <c r="K38" s="17">
        <f t="shared" si="4"/>
        <v>26.666666666666668</v>
      </c>
    </row>
    <row r="39" spans="1:13" ht="21" customHeight="1" x14ac:dyDescent="0.55000000000000004">
      <c r="A39" s="91" t="s">
        <v>167</v>
      </c>
      <c r="B39" s="15" t="s">
        <v>40</v>
      </c>
      <c r="C39" s="16">
        <v>25</v>
      </c>
      <c r="D39" s="16">
        <v>14</v>
      </c>
      <c r="E39" s="17">
        <f t="shared" si="0"/>
        <v>56.000000000000007</v>
      </c>
      <c r="F39" s="16">
        <v>10</v>
      </c>
      <c r="G39" s="16">
        <v>5</v>
      </c>
      <c r="H39" s="17">
        <f t="shared" si="1"/>
        <v>50</v>
      </c>
      <c r="I39" s="16">
        <f t="shared" ref="I39:J42" si="7">+F39+C39</f>
        <v>35</v>
      </c>
      <c r="J39" s="16">
        <f t="shared" si="7"/>
        <v>19</v>
      </c>
      <c r="K39" s="17">
        <f t="shared" si="4"/>
        <v>54.285714285714285</v>
      </c>
    </row>
    <row r="40" spans="1:13" ht="21" customHeight="1" x14ac:dyDescent="0.55000000000000004">
      <c r="A40" s="91" t="s">
        <v>168</v>
      </c>
      <c r="B40" s="89" t="s">
        <v>50</v>
      </c>
      <c r="C40" s="16">
        <v>60</v>
      </c>
      <c r="D40" s="16">
        <v>81</v>
      </c>
      <c r="E40" s="17">
        <f t="shared" si="0"/>
        <v>135</v>
      </c>
      <c r="F40" s="88">
        <v>5</v>
      </c>
      <c r="G40" s="88">
        <v>2</v>
      </c>
      <c r="H40" s="17">
        <f t="shared" si="1"/>
        <v>40</v>
      </c>
      <c r="I40" s="16">
        <f t="shared" si="7"/>
        <v>65</v>
      </c>
      <c r="J40" s="16">
        <f t="shared" si="7"/>
        <v>83</v>
      </c>
      <c r="K40" s="17">
        <f t="shared" si="4"/>
        <v>127.69230769230768</v>
      </c>
      <c r="M40" s="19"/>
    </row>
    <row r="41" spans="1:13" ht="21" customHeight="1" x14ac:dyDescent="0.55000000000000004">
      <c r="A41" s="91" t="s">
        <v>169</v>
      </c>
      <c r="B41" s="89" t="s">
        <v>284</v>
      </c>
      <c r="C41" s="16">
        <v>10</v>
      </c>
      <c r="D41" s="16">
        <v>8</v>
      </c>
      <c r="E41" s="17">
        <f t="shared" si="0"/>
        <v>80</v>
      </c>
      <c r="F41" s="88">
        <v>5</v>
      </c>
      <c r="G41" s="88">
        <v>0</v>
      </c>
      <c r="H41" s="17">
        <f t="shared" si="1"/>
        <v>0</v>
      </c>
      <c r="I41" s="16">
        <f t="shared" si="7"/>
        <v>15</v>
      </c>
      <c r="J41" s="16">
        <f>+G41+D41</f>
        <v>8</v>
      </c>
      <c r="K41" s="17">
        <f t="shared" si="4"/>
        <v>53.333333333333336</v>
      </c>
      <c r="M41" s="19"/>
    </row>
    <row r="42" spans="1:13" ht="21" customHeight="1" x14ac:dyDescent="0.55000000000000004">
      <c r="A42" s="91" t="s">
        <v>227</v>
      </c>
      <c r="B42" s="15" t="s">
        <v>387</v>
      </c>
      <c r="C42" s="16">
        <v>20</v>
      </c>
      <c r="D42" s="16">
        <v>2</v>
      </c>
      <c r="E42" s="17">
        <f t="shared" si="0"/>
        <v>10</v>
      </c>
      <c r="F42" s="88">
        <v>10</v>
      </c>
      <c r="G42" s="88">
        <v>4</v>
      </c>
      <c r="H42" s="17">
        <f t="shared" si="1"/>
        <v>40</v>
      </c>
      <c r="I42" s="16">
        <f t="shared" si="7"/>
        <v>30</v>
      </c>
      <c r="J42" s="16">
        <f t="shared" si="7"/>
        <v>6</v>
      </c>
      <c r="K42" s="17">
        <f t="shared" si="4"/>
        <v>20</v>
      </c>
    </row>
    <row r="43" spans="1:13" ht="21" customHeight="1" x14ac:dyDescent="0.55000000000000004">
      <c r="A43" s="91" t="s">
        <v>386</v>
      </c>
      <c r="B43" s="15" t="s">
        <v>71</v>
      </c>
      <c r="C43" s="16">
        <v>5</v>
      </c>
      <c r="D43" s="16">
        <v>2</v>
      </c>
      <c r="E43" s="17">
        <f t="shared" si="0"/>
        <v>40</v>
      </c>
      <c r="F43" s="135"/>
      <c r="G43" s="135"/>
      <c r="H43" s="135"/>
      <c r="I43" s="16">
        <f>+F43+C43</f>
        <v>5</v>
      </c>
      <c r="J43" s="16">
        <f>+G43+D43</f>
        <v>2</v>
      </c>
      <c r="K43" s="17">
        <f t="shared" si="4"/>
        <v>40</v>
      </c>
    </row>
    <row r="44" spans="1:13" hidden="1" x14ac:dyDescent="0.55000000000000004">
      <c r="A44" s="91" t="s">
        <v>389</v>
      </c>
      <c r="B44" s="89" t="s">
        <v>108</v>
      </c>
      <c r="C44" s="16">
        <v>0</v>
      </c>
      <c r="D44" s="16">
        <v>0</v>
      </c>
      <c r="E44" s="17" t="e">
        <f t="shared" si="0"/>
        <v>#DIV/0!</v>
      </c>
      <c r="F44" s="88">
        <v>0</v>
      </c>
      <c r="G44" s="88">
        <v>0</v>
      </c>
      <c r="H44" s="88">
        <v>0</v>
      </c>
      <c r="I44" s="16">
        <f t="shared" si="5"/>
        <v>0</v>
      </c>
      <c r="J44" s="16">
        <f t="shared" si="6"/>
        <v>0</v>
      </c>
      <c r="K44" s="17" t="e">
        <f>+J44/I44*100</f>
        <v>#DIV/0!</v>
      </c>
    </row>
    <row r="45" spans="1:13" x14ac:dyDescent="0.55000000000000004">
      <c r="A45" s="161" t="s">
        <v>74</v>
      </c>
      <c r="B45" s="162"/>
      <c r="C45" s="141">
        <f>SUM(C5:C44)</f>
        <v>462</v>
      </c>
      <c r="D45" s="141">
        <f>SUM(D5:D44)</f>
        <v>306</v>
      </c>
      <c r="E45" s="142">
        <f>+D45/C45*100</f>
        <v>66.233766233766232</v>
      </c>
      <c r="F45" s="141">
        <f>SUM(F5:F44)</f>
        <v>226</v>
      </c>
      <c r="G45" s="141">
        <f>SUM(G5:G44)</f>
        <v>128</v>
      </c>
      <c r="H45" s="142">
        <f>+G45/F45*100</f>
        <v>56.637168141592923</v>
      </c>
      <c r="I45" s="141">
        <f>SUM(I5:I44)</f>
        <v>688</v>
      </c>
      <c r="J45" s="141">
        <f>SUM(J5:J44)</f>
        <v>434</v>
      </c>
      <c r="K45" s="142">
        <f>+J45/I45*100</f>
        <v>63.081395348837212</v>
      </c>
    </row>
    <row r="46" spans="1:13" x14ac:dyDescent="0.55000000000000004">
      <c r="A46" s="13" t="s">
        <v>12</v>
      </c>
      <c r="K46" s="18" t="s">
        <v>388</v>
      </c>
    </row>
    <row r="47" spans="1:13" x14ac:dyDescent="0.55000000000000004">
      <c r="A47" s="13" t="s">
        <v>13</v>
      </c>
      <c r="K47" s="18" t="s">
        <v>72</v>
      </c>
    </row>
    <row r="48" spans="1:13" x14ac:dyDescent="0.55000000000000004">
      <c r="A48" s="13" t="s">
        <v>390</v>
      </c>
      <c r="B48" s="99"/>
    </row>
    <row r="49" spans="1:2" x14ac:dyDescent="0.55000000000000004">
      <c r="A49" s="99"/>
      <c r="B49" s="13" t="s">
        <v>396</v>
      </c>
    </row>
    <row r="50" spans="1:2" x14ac:dyDescent="0.55000000000000004">
      <c r="A50" s="99"/>
      <c r="B50" s="99"/>
    </row>
    <row r="51" spans="1:2" hidden="1" x14ac:dyDescent="0.55000000000000004">
      <c r="A51" s="99"/>
      <c r="B51" s="99" t="s">
        <v>391</v>
      </c>
    </row>
    <row r="52" spans="1:2" hidden="1" x14ac:dyDescent="0.55000000000000004">
      <c r="B52" s="13" t="s">
        <v>392</v>
      </c>
    </row>
    <row r="53" spans="1:2" hidden="1" x14ac:dyDescent="0.55000000000000004">
      <c r="B53" s="143" t="s">
        <v>393</v>
      </c>
    </row>
    <row r="54" spans="1:2" hidden="1" x14ac:dyDescent="0.55000000000000004">
      <c r="B54" s="13" t="s">
        <v>394</v>
      </c>
    </row>
  </sheetData>
  <mergeCells count="8">
    <mergeCell ref="A45:B45"/>
    <mergeCell ref="F3:H3"/>
    <mergeCell ref="A1:K1"/>
    <mergeCell ref="A2:K2"/>
    <mergeCell ref="I3:K3"/>
    <mergeCell ref="A3:A4"/>
    <mergeCell ref="B3:B4"/>
    <mergeCell ref="C3:E3"/>
  </mergeCells>
  <phoneticPr fontId="1" type="noConversion"/>
  <printOptions horizontalCentered="1"/>
  <pageMargins left="0.39370078740157483" right="0.15748031496062992" top="0.55118110236220474" bottom="0.33" header="0.35433070866141736" footer="0.17"/>
  <pageSetup paperSize="9" scale="75" orientation="portrait" r:id="rId1"/>
  <headerFooter alignWithMargins="0">
    <oddFooter>&amp;L&amp;"Angsana New,ธรรมดา"&amp;9E:\INSTITUT\B01-นักศึกษา\02-นักศึกษาใหม่-บัณฑิตศึกษา\&amp;F\..&amp;A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I189"/>
  <sheetViews>
    <sheetView tabSelected="1" zoomScale="130" zoomScaleNormal="130" workbookViewId="0">
      <selection sqref="A1:G1"/>
    </sheetView>
  </sheetViews>
  <sheetFormatPr defaultRowHeight="21.75" x14ac:dyDescent="0.5"/>
  <cols>
    <col min="1" max="1" width="8.42578125" style="1" customWidth="1"/>
    <col min="2" max="2" width="19.42578125" style="1" customWidth="1"/>
    <col min="3" max="3" width="4.7109375" style="1" bestFit="1" customWidth="1"/>
    <col min="4" max="4" width="3.42578125" style="1" bestFit="1" customWidth="1"/>
    <col min="5" max="5" width="6.7109375" style="1" customWidth="1"/>
    <col min="6" max="6" width="34.85546875" style="1" bestFit="1" customWidth="1"/>
    <col min="7" max="7" width="29.28515625" style="1" customWidth="1"/>
    <col min="8" max="16384" width="9.140625" style="1"/>
  </cols>
  <sheetData>
    <row r="1" spans="1:9" s="21" customFormat="1" ht="27.75" x14ac:dyDescent="0.65">
      <c r="A1" s="169" t="s">
        <v>75</v>
      </c>
      <c r="B1" s="169"/>
      <c r="C1" s="169"/>
      <c r="D1" s="169"/>
      <c r="E1" s="169"/>
      <c r="F1" s="169"/>
      <c r="G1" s="169"/>
      <c r="H1" s="158"/>
      <c r="I1" s="158"/>
    </row>
    <row r="2" spans="1:9" s="21" customFormat="1" ht="27.75" x14ac:dyDescent="0.65">
      <c r="A2" s="170" t="s">
        <v>397</v>
      </c>
      <c r="B2" s="170"/>
      <c r="C2" s="170"/>
      <c r="D2" s="170"/>
      <c r="E2" s="170"/>
      <c r="F2" s="170"/>
      <c r="G2" s="170"/>
      <c r="H2" s="157"/>
      <c r="I2" s="157"/>
    </row>
    <row r="3" spans="1:9" s="27" customFormat="1" x14ac:dyDescent="0.5">
      <c r="A3" s="23"/>
      <c r="C3" s="29"/>
      <c r="D3" s="29"/>
      <c r="E3" s="28"/>
    </row>
    <row r="4" spans="1:9" ht="24" x14ac:dyDescent="0.55000000000000004">
      <c r="A4" s="30" t="s">
        <v>38</v>
      </c>
    </row>
    <row r="6" spans="1:9" ht="21" customHeight="1" x14ac:dyDescent="0.5">
      <c r="A6" s="171" t="s">
        <v>32</v>
      </c>
      <c r="B6" s="173" t="s">
        <v>61</v>
      </c>
      <c r="C6" s="175" t="s">
        <v>0</v>
      </c>
      <c r="D6" s="175"/>
      <c r="E6" s="175"/>
      <c r="F6" s="31" t="s">
        <v>97</v>
      </c>
      <c r="G6" s="31" t="s">
        <v>104</v>
      </c>
    </row>
    <row r="7" spans="1:9" ht="21.75" customHeight="1" x14ac:dyDescent="0.5">
      <c r="A7" s="172"/>
      <c r="B7" s="173"/>
      <c r="C7" s="4" t="s">
        <v>15</v>
      </c>
      <c r="D7" s="4" t="s">
        <v>16</v>
      </c>
      <c r="E7" s="4" t="s">
        <v>17</v>
      </c>
      <c r="F7" s="32" t="s">
        <v>282</v>
      </c>
      <c r="G7" s="32" t="s">
        <v>397</v>
      </c>
    </row>
    <row r="8" spans="1:9" x14ac:dyDescent="0.5">
      <c r="A8" s="33">
        <v>1</v>
      </c>
      <c r="B8" s="34" t="s">
        <v>2</v>
      </c>
      <c r="C8" s="35">
        <v>5</v>
      </c>
      <c r="D8" s="35">
        <v>7</v>
      </c>
      <c r="E8" s="36">
        <f>+D8/C8*100</f>
        <v>140</v>
      </c>
      <c r="F8" s="37" t="s">
        <v>290</v>
      </c>
      <c r="G8" s="151" t="s">
        <v>400</v>
      </c>
    </row>
    <row r="9" spans="1:9" x14ac:dyDescent="0.5">
      <c r="A9" s="33"/>
      <c r="B9" s="34"/>
      <c r="C9" s="35"/>
      <c r="D9" s="35"/>
      <c r="E9" s="36"/>
      <c r="F9" s="37" t="s">
        <v>309</v>
      </c>
      <c r="G9" s="151" t="s">
        <v>401</v>
      </c>
    </row>
    <row r="10" spans="1:9" x14ac:dyDescent="0.5">
      <c r="A10" s="33"/>
      <c r="B10" s="34"/>
      <c r="C10" s="35"/>
      <c r="D10" s="35"/>
      <c r="E10" s="36"/>
      <c r="F10" s="37" t="s">
        <v>291</v>
      </c>
      <c r="G10" s="37"/>
    </row>
    <row r="11" spans="1:9" x14ac:dyDescent="0.5">
      <c r="A11" s="33"/>
      <c r="B11" s="34"/>
      <c r="C11" s="35"/>
      <c r="D11" s="35"/>
      <c r="E11" s="36"/>
      <c r="F11" s="37" t="s">
        <v>310</v>
      </c>
      <c r="G11" s="37"/>
    </row>
    <row r="12" spans="1:9" ht="21" customHeight="1" x14ac:dyDescent="0.5">
      <c r="A12" s="33"/>
      <c r="B12" s="34"/>
      <c r="C12" s="59"/>
      <c r="D12" s="59"/>
      <c r="E12" s="60"/>
      <c r="F12" s="97" t="s">
        <v>399</v>
      </c>
      <c r="G12" s="97"/>
    </row>
    <row r="13" spans="1:9" ht="21" customHeight="1" x14ac:dyDescent="0.5">
      <c r="A13" s="79"/>
      <c r="B13" s="51"/>
      <c r="C13" s="93"/>
      <c r="D13" s="93"/>
      <c r="E13" s="94"/>
      <c r="F13" s="50" t="s">
        <v>228</v>
      </c>
      <c r="G13" s="50"/>
    </row>
    <row r="14" spans="1:9" ht="21" customHeight="1" x14ac:dyDescent="0.5">
      <c r="A14" s="33">
        <v>2</v>
      </c>
      <c r="B14" s="34" t="s">
        <v>20</v>
      </c>
      <c r="C14" s="35">
        <v>10</v>
      </c>
      <c r="D14" s="35">
        <v>11</v>
      </c>
      <c r="E14" s="36">
        <f>+D14/C14*100</f>
        <v>110.00000000000001</v>
      </c>
      <c r="F14" s="37" t="s">
        <v>109</v>
      </c>
      <c r="G14" s="37"/>
    </row>
    <row r="15" spans="1:9" ht="21" customHeight="1" x14ac:dyDescent="0.5">
      <c r="A15" s="33"/>
      <c r="B15" s="34"/>
      <c r="C15" s="35"/>
      <c r="D15" s="35"/>
      <c r="E15" s="69"/>
      <c r="F15" s="37" t="s">
        <v>110</v>
      </c>
      <c r="G15" s="37"/>
    </row>
    <row r="16" spans="1:9" ht="21" customHeight="1" x14ac:dyDescent="0.5">
      <c r="A16" s="33"/>
      <c r="B16" s="34"/>
      <c r="C16" s="35"/>
      <c r="D16" s="35"/>
      <c r="E16" s="69"/>
      <c r="F16" s="37" t="s">
        <v>111</v>
      </c>
      <c r="G16" s="37"/>
    </row>
    <row r="17" spans="1:7" ht="21" customHeight="1" x14ac:dyDescent="0.5">
      <c r="A17" s="33"/>
      <c r="B17" s="34"/>
      <c r="C17" s="35"/>
      <c r="D17" s="35"/>
      <c r="E17" s="69"/>
      <c r="F17" s="37" t="s">
        <v>112</v>
      </c>
      <c r="G17" s="37"/>
    </row>
    <row r="18" spans="1:7" ht="21" customHeight="1" x14ac:dyDescent="0.5">
      <c r="A18" s="33"/>
      <c r="B18" s="34"/>
      <c r="C18" s="35"/>
      <c r="D18" s="35"/>
      <c r="E18" s="69"/>
      <c r="F18" s="37" t="s">
        <v>173</v>
      </c>
      <c r="G18" s="37"/>
    </row>
    <row r="19" spans="1:7" ht="21" customHeight="1" x14ac:dyDescent="0.5">
      <c r="A19" s="33"/>
      <c r="B19" s="34"/>
      <c r="C19" s="59"/>
      <c r="D19" s="59"/>
      <c r="E19" s="60"/>
      <c r="F19" s="97" t="s">
        <v>399</v>
      </c>
      <c r="G19" s="97"/>
    </row>
    <row r="20" spans="1:7" ht="21" customHeight="1" x14ac:dyDescent="0.5">
      <c r="A20" s="79"/>
      <c r="B20" s="51"/>
      <c r="C20" s="93"/>
      <c r="D20" s="93"/>
      <c r="E20" s="94"/>
      <c r="F20" s="50" t="s">
        <v>228</v>
      </c>
      <c r="G20" s="50"/>
    </row>
    <row r="21" spans="1:7" ht="21" customHeight="1" x14ac:dyDescent="0.5">
      <c r="A21" s="33">
        <v>3</v>
      </c>
      <c r="B21" s="34" t="s">
        <v>149</v>
      </c>
      <c r="C21" s="35">
        <v>5</v>
      </c>
      <c r="D21" s="35">
        <v>5</v>
      </c>
      <c r="E21" s="36">
        <f>+D21/C21*100</f>
        <v>100</v>
      </c>
      <c r="F21" s="37" t="s">
        <v>109</v>
      </c>
      <c r="G21" s="37"/>
    </row>
    <row r="22" spans="1:7" ht="21" customHeight="1" x14ac:dyDescent="0.5">
      <c r="A22" s="33"/>
      <c r="B22" s="34"/>
      <c r="C22" s="35"/>
      <c r="D22" s="35"/>
      <c r="E22" s="36"/>
      <c r="F22" s="37" t="s">
        <v>110</v>
      </c>
      <c r="G22" s="37"/>
    </row>
    <row r="23" spans="1:7" ht="21" customHeight="1" x14ac:dyDescent="0.5">
      <c r="A23" s="33"/>
      <c r="B23" s="34"/>
      <c r="C23" s="35"/>
      <c r="D23" s="35"/>
      <c r="E23" s="36"/>
      <c r="F23" s="37" t="s">
        <v>111</v>
      </c>
      <c r="G23" s="37"/>
    </row>
    <row r="24" spans="1:7" ht="21" customHeight="1" x14ac:dyDescent="0.5">
      <c r="A24" s="33"/>
      <c r="B24" s="34"/>
      <c r="C24" s="35"/>
      <c r="D24" s="35"/>
      <c r="E24" s="36"/>
      <c r="F24" s="37" t="s">
        <v>112</v>
      </c>
      <c r="G24" s="37"/>
    </row>
    <row r="25" spans="1:7" ht="21" customHeight="1" x14ac:dyDescent="0.5">
      <c r="A25" s="33"/>
      <c r="B25" s="34"/>
      <c r="C25" s="35"/>
      <c r="D25" s="35"/>
      <c r="E25" s="36"/>
      <c r="F25" s="53" t="s">
        <v>304</v>
      </c>
      <c r="G25" s="53"/>
    </row>
    <row r="26" spans="1:7" x14ac:dyDescent="0.5">
      <c r="A26" s="38"/>
      <c r="B26" s="39"/>
      <c r="C26" s="40"/>
      <c r="D26" s="40"/>
      <c r="E26" s="41"/>
      <c r="F26" s="42" t="s">
        <v>305</v>
      </c>
      <c r="G26" s="42"/>
    </row>
    <row r="27" spans="1:7" x14ac:dyDescent="0.5">
      <c r="A27" s="23"/>
      <c r="B27" s="27"/>
      <c r="C27" s="29"/>
      <c r="D27" s="29"/>
      <c r="E27" s="28"/>
      <c r="F27" s="57"/>
      <c r="G27" s="27"/>
    </row>
    <row r="29" spans="1:7" ht="24" x14ac:dyDescent="0.55000000000000004">
      <c r="A29" s="30" t="s">
        <v>76</v>
      </c>
    </row>
    <row r="30" spans="1:7" ht="24" x14ac:dyDescent="0.55000000000000004">
      <c r="A30" s="30"/>
    </row>
    <row r="31" spans="1:7" ht="24" x14ac:dyDescent="0.55000000000000004">
      <c r="A31" s="30"/>
    </row>
    <row r="32" spans="1:7" x14ac:dyDescent="0.5">
      <c r="A32" s="43"/>
    </row>
    <row r="33" spans="1:9" x14ac:dyDescent="0.5">
      <c r="A33" s="43"/>
    </row>
    <row r="34" spans="1:9" x14ac:dyDescent="0.5">
      <c r="A34" s="43"/>
    </row>
    <row r="35" spans="1:9" x14ac:dyDescent="0.5">
      <c r="A35" s="43"/>
    </row>
    <row r="36" spans="1:9" x14ac:dyDescent="0.5">
      <c r="A36" s="43"/>
    </row>
    <row r="37" spans="1:9" x14ac:dyDescent="0.5">
      <c r="A37" s="43"/>
    </row>
    <row r="38" spans="1:9" s="21" customFormat="1" ht="27.75" x14ac:dyDescent="0.65">
      <c r="A38" s="169" t="s">
        <v>75</v>
      </c>
      <c r="B38" s="169"/>
      <c r="C38" s="169"/>
      <c r="D38" s="169"/>
      <c r="E38" s="169"/>
      <c r="F38" s="169"/>
      <c r="G38" s="169"/>
      <c r="H38" s="158"/>
      <c r="I38" s="158"/>
    </row>
    <row r="39" spans="1:9" s="21" customFormat="1" ht="27.75" x14ac:dyDescent="0.65">
      <c r="A39" s="170" t="s">
        <v>397</v>
      </c>
      <c r="B39" s="170"/>
      <c r="C39" s="170"/>
      <c r="D39" s="170"/>
      <c r="E39" s="170"/>
      <c r="F39" s="170"/>
      <c r="G39" s="170"/>
      <c r="H39" s="157"/>
      <c r="I39" s="157"/>
    </row>
    <row r="40" spans="1:9" s="27" customFormat="1" x14ac:dyDescent="0.5">
      <c r="A40" s="23"/>
      <c r="C40" s="29"/>
      <c r="D40" s="29"/>
      <c r="E40" s="28"/>
    </row>
    <row r="41" spans="1:9" ht="24" x14ac:dyDescent="0.55000000000000004">
      <c r="A41" s="30" t="s">
        <v>37</v>
      </c>
    </row>
    <row r="43" spans="1:9" ht="21" customHeight="1" x14ac:dyDescent="0.5">
      <c r="A43" s="171" t="s">
        <v>32</v>
      </c>
      <c r="B43" s="173" t="s">
        <v>61</v>
      </c>
      <c r="C43" s="175" t="s">
        <v>1</v>
      </c>
      <c r="D43" s="175"/>
      <c r="E43" s="175"/>
      <c r="F43" s="31" t="s">
        <v>97</v>
      </c>
      <c r="G43" s="31" t="s">
        <v>104</v>
      </c>
    </row>
    <row r="44" spans="1:9" ht="21.75" customHeight="1" x14ac:dyDescent="0.5">
      <c r="A44" s="172"/>
      <c r="B44" s="173"/>
      <c r="C44" s="4" t="s">
        <v>15</v>
      </c>
      <c r="D44" s="4" t="s">
        <v>16</v>
      </c>
      <c r="E44" s="4" t="s">
        <v>17</v>
      </c>
      <c r="F44" s="32" t="s">
        <v>282</v>
      </c>
      <c r="G44" s="32" t="s">
        <v>397</v>
      </c>
    </row>
    <row r="45" spans="1:9" ht="21" customHeight="1" x14ac:dyDescent="0.5">
      <c r="A45" s="33">
        <v>1</v>
      </c>
      <c r="B45" s="34" t="s">
        <v>20</v>
      </c>
      <c r="C45" s="35">
        <v>10</v>
      </c>
      <c r="D45" s="35">
        <v>10</v>
      </c>
      <c r="E45" s="36">
        <f>+D45/C45*100</f>
        <v>100</v>
      </c>
      <c r="F45" s="96" t="s">
        <v>109</v>
      </c>
      <c r="G45" s="96"/>
    </row>
    <row r="46" spans="1:9" ht="21" customHeight="1" x14ac:dyDescent="0.5">
      <c r="A46" s="33"/>
      <c r="B46" s="34"/>
      <c r="C46" s="35"/>
      <c r="D46" s="35"/>
      <c r="E46" s="69"/>
      <c r="F46" s="96" t="s">
        <v>110</v>
      </c>
      <c r="G46" s="96"/>
    </row>
    <row r="47" spans="1:9" ht="21" customHeight="1" x14ac:dyDescent="0.5">
      <c r="A47" s="33"/>
      <c r="B47" s="34"/>
      <c r="C47" s="35"/>
      <c r="D47" s="35"/>
      <c r="E47" s="69"/>
      <c r="F47" s="96" t="s">
        <v>111</v>
      </c>
      <c r="G47" s="96"/>
    </row>
    <row r="48" spans="1:9" ht="21" customHeight="1" x14ac:dyDescent="0.5">
      <c r="A48" s="33"/>
      <c r="B48" s="34"/>
      <c r="C48" s="35"/>
      <c r="D48" s="35"/>
      <c r="E48" s="69"/>
      <c r="F48" s="96" t="s">
        <v>112</v>
      </c>
      <c r="G48" s="96"/>
    </row>
    <row r="49" spans="1:7" ht="21" customHeight="1" x14ac:dyDescent="0.5">
      <c r="A49" s="33"/>
      <c r="B49" s="34"/>
      <c r="C49" s="35"/>
      <c r="D49" s="35"/>
      <c r="E49" s="69"/>
      <c r="F49" s="96" t="s">
        <v>113</v>
      </c>
      <c r="G49" s="96"/>
    </row>
    <row r="50" spans="1:7" ht="21" customHeight="1" x14ac:dyDescent="0.5">
      <c r="A50" s="33"/>
      <c r="B50" s="34"/>
      <c r="C50" s="35"/>
      <c r="D50" s="35"/>
      <c r="E50" s="69"/>
      <c r="F50" s="96" t="s">
        <v>114</v>
      </c>
      <c r="G50" s="96"/>
    </row>
    <row r="51" spans="1:7" ht="21" customHeight="1" x14ac:dyDescent="0.5">
      <c r="A51" s="33"/>
      <c r="B51" s="34"/>
      <c r="C51" s="59"/>
      <c r="D51" s="59"/>
      <c r="E51" s="60"/>
      <c r="F51" s="97" t="s">
        <v>399</v>
      </c>
      <c r="G51" s="128"/>
    </row>
    <row r="52" spans="1:7" ht="21" customHeight="1" x14ac:dyDescent="0.5">
      <c r="A52" s="79"/>
      <c r="B52" s="51"/>
      <c r="C52" s="93"/>
      <c r="D52" s="93"/>
      <c r="E52" s="94"/>
      <c r="F52" s="50" t="s">
        <v>228</v>
      </c>
      <c r="G52" s="129"/>
    </row>
    <row r="53" spans="1:7" ht="21" customHeight="1" x14ac:dyDescent="0.5">
      <c r="A53" s="33">
        <v>2</v>
      </c>
      <c r="B53" s="34" t="s">
        <v>4</v>
      </c>
      <c r="C53" s="35">
        <v>5</v>
      </c>
      <c r="D53" s="35">
        <v>5</v>
      </c>
      <c r="E53" s="36">
        <f>+D53/C53*100</f>
        <v>100</v>
      </c>
      <c r="F53" s="51" t="s">
        <v>198</v>
      </c>
      <c r="G53" s="51"/>
    </row>
    <row r="54" spans="1:7" ht="21" customHeight="1" x14ac:dyDescent="0.5">
      <c r="A54" s="33"/>
      <c r="B54" s="34"/>
      <c r="C54" s="35"/>
      <c r="D54" s="35"/>
      <c r="E54" s="36"/>
      <c r="F54" s="37" t="s">
        <v>303</v>
      </c>
      <c r="G54" s="37"/>
    </row>
    <row r="55" spans="1:7" ht="21" customHeight="1" x14ac:dyDescent="0.5">
      <c r="A55" s="33"/>
      <c r="B55" s="34"/>
      <c r="C55" s="35"/>
      <c r="D55" s="35"/>
      <c r="E55" s="36"/>
      <c r="F55" s="37" t="s">
        <v>130</v>
      </c>
      <c r="G55" s="37"/>
    </row>
    <row r="56" spans="1:7" ht="21" customHeight="1" x14ac:dyDescent="0.5">
      <c r="A56" s="33"/>
      <c r="B56" s="34"/>
      <c r="C56" s="59"/>
      <c r="D56" s="59"/>
      <c r="E56" s="60"/>
      <c r="F56" s="97" t="s">
        <v>399</v>
      </c>
      <c r="G56" s="128"/>
    </row>
    <row r="57" spans="1:7" ht="21" customHeight="1" x14ac:dyDescent="0.5">
      <c r="A57" s="33"/>
      <c r="B57" s="34"/>
      <c r="C57" s="59"/>
      <c r="D57" s="59"/>
      <c r="E57" s="60"/>
      <c r="F57" s="50" t="s">
        <v>228</v>
      </c>
      <c r="G57" s="129"/>
    </row>
    <row r="58" spans="1:7" ht="21" customHeight="1" x14ac:dyDescent="0.5">
      <c r="A58" s="38"/>
      <c r="B58" s="39"/>
      <c r="C58" s="40"/>
      <c r="D58" s="40"/>
      <c r="E58" s="41"/>
      <c r="F58" s="42"/>
      <c r="G58" s="123"/>
    </row>
    <row r="59" spans="1:7" x14ac:dyDescent="0.5">
      <c r="A59" s="43"/>
    </row>
    <row r="60" spans="1:7" x14ac:dyDescent="0.5">
      <c r="A60" s="43"/>
    </row>
    <row r="61" spans="1:7" x14ac:dyDescent="0.5">
      <c r="A61" s="43"/>
    </row>
    <row r="62" spans="1:7" x14ac:dyDescent="0.5">
      <c r="A62" s="43"/>
    </row>
    <row r="63" spans="1:7" ht="24" x14ac:dyDescent="0.55000000000000004">
      <c r="A63" s="30" t="s">
        <v>76</v>
      </c>
    </row>
    <row r="64" spans="1:7" x14ac:dyDescent="0.5">
      <c r="A64" s="43"/>
    </row>
    <row r="65" spans="1:9" x14ac:dyDescent="0.5">
      <c r="A65" s="43"/>
    </row>
    <row r="66" spans="1:9" x14ac:dyDescent="0.5">
      <c r="A66" s="43"/>
    </row>
    <row r="67" spans="1:9" x14ac:dyDescent="0.5">
      <c r="A67" s="43"/>
    </row>
    <row r="68" spans="1:9" x14ac:dyDescent="0.5">
      <c r="A68" s="43"/>
    </row>
    <row r="69" spans="1:9" x14ac:dyDescent="0.5">
      <c r="A69" s="43"/>
    </row>
    <row r="70" spans="1:9" x14ac:dyDescent="0.5">
      <c r="A70" s="43"/>
    </row>
    <row r="71" spans="1:9" x14ac:dyDescent="0.5">
      <c r="A71" s="43"/>
    </row>
    <row r="72" spans="1:9" x14ac:dyDescent="0.5">
      <c r="A72" s="43"/>
    </row>
    <row r="73" spans="1:9" x14ac:dyDescent="0.5">
      <c r="A73" s="43"/>
    </row>
    <row r="74" spans="1:9" x14ac:dyDescent="0.5">
      <c r="A74" s="43"/>
    </row>
    <row r="75" spans="1:9" ht="21" customHeight="1" x14ac:dyDescent="0.55000000000000004">
      <c r="A75" s="30"/>
    </row>
    <row r="76" spans="1:9" s="21" customFormat="1" ht="27.75" x14ac:dyDescent="0.65">
      <c r="A76" s="169" t="s">
        <v>98</v>
      </c>
      <c r="B76" s="169"/>
      <c r="C76" s="169"/>
      <c r="D76" s="169"/>
      <c r="E76" s="169"/>
      <c r="F76" s="169"/>
      <c r="G76" s="169"/>
      <c r="H76" s="20"/>
      <c r="I76" s="20"/>
    </row>
    <row r="77" spans="1:9" s="21" customFormat="1" ht="27.75" x14ac:dyDescent="0.65">
      <c r="A77" s="170" t="s">
        <v>395</v>
      </c>
      <c r="B77" s="170"/>
      <c r="C77" s="170"/>
      <c r="D77" s="170"/>
      <c r="E77" s="170"/>
      <c r="F77" s="170"/>
      <c r="G77" s="170"/>
      <c r="H77" s="22"/>
      <c r="I77" s="22"/>
    </row>
    <row r="78" spans="1:9" ht="24" x14ac:dyDescent="0.55000000000000004">
      <c r="A78" s="30" t="s">
        <v>38</v>
      </c>
    </row>
    <row r="79" spans="1:9" ht="19.5" customHeight="1" x14ac:dyDescent="0.5">
      <c r="A79" s="23"/>
      <c r="B79" s="23"/>
      <c r="C79" s="23"/>
      <c r="D79" s="23"/>
      <c r="E79" s="23"/>
      <c r="F79" s="23"/>
      <c r="G79" s="23"/>
      <c r="H79" s="23"/>
      <c r="I79" s="23"/>
    </row>
    <row r="80" spans="1:9" ht="21" customHeight="1" x14ac:dyDescent="0.5">
      <c r="A80" s="2" t="s">
        <v>42</v>
      </c>
      <c r="B80" s="173" t="s">
        <v>61</v>
      </c>
      <c r="C80" s="175" t="s">
        <v>0</v>
      </c>
      <c r="D80" s="175"/>
      <c r="E80" s="175"/>
      <c r="F80" s="66" t="s">
        <v>41</v>
      </c>
      <c r="G80" s="67" t="s">
        <v>99</v>
      </c>
    </row>
    <row r="81" spans="1:7" ht="19.5" customHeight="1" x14ac:dyDescent="0.5">
      <c r="A81" s="3" t="s">
        <v>43</v>
      </c>
      <c r="B81" s="173"/>
      <c r="C81" s="4" t="s">
        <v>15</v>
      </c>
      <c r="D81" s="4" t="s">
        <v>16</v>
      </c>
      <c r="E81" s="4" t="s">
        <v>17</v>
      </c>
      <c r="F81" s="44" t="s">
        <v>282</v>
      </c>
      <c r="G81" s="44" t="s">
        <v>397</v>
      </c>
    </row>
    <row r="82" spans="1:7" ht="21" customHeight="1" x14ac:dyDescent="0.5">
      <c r="A82" s="45">
        <v>1</v>
      </c>
      <c r="B82" s="46" t="s">
        <v>18</v>
      </c>
      <c r="C82" s="47">
        <v>10</v>
      </c>
      <c r="D82" s="47">
        <v>1</v>
      </c>
      <c r="E82" s="48">
        <f>+D82/C82*100</f>
        <v>10</v>
      </c>
      <c r="F82" s="68" t="s">
        <v>170</v>
      </c>
      <c r="G82" s="124"/>
    </row>
    <row r="83" spans="1:7" ht="21" customHeight="1" x14ac:dyDescent="0.5">
      <c r="A83" s="33"/>
      <c r="B83" s="34"/>
      <c r="C83" s="35"/>
      <c r="D83" s="35"/>
      <c r="E83" s="36"/>
      <c r="F83" s="37" t="s">
        <v>235</v>
      </c>
      <c r="G83" s="122"/>
    </row>
    <row r="84" spans="1:7" ht="21" customHeight="1" x14ac:dyDescent="0.5">
      <c r="A84" s="33"/>
      <c r="B84" s="34"/>
      <c r="C84" s="35"/>
      <c r="D84" s="35"/>
      <c r="E84" s="36"/>
      <c r="F84" s="37" t="s">
        <v>197</v>
      </c>
      <c r="G84" s="122"/>
    </row>
    <row r="85" spans="1:7" ht="21" customHeight="1" x14ac:dyDescent="0.5">
      <c r="A85" s="33"/>
      <c r="B85" s="34"/>
      <c r="C85" s="35"/>
      <c r="D85" s="35"/>
      <c r="E85" s="36"/>
      <c r="F85" s="37" t="s">
        <v>278</v>
      </c>
      <c r="G85" s="122"/>
    </row>
    <row r="86" spans="1:7" ht="43.5" x14ac:dyDescent="0.5">
      <c r="A86" s="79"/>
      <c r="B86" s="51"/>
      <c r="C86" s="80"/>
      <c r="D86" s="80"/>
      <c r="E86" s="83"/>
      <c r="F86" s="133" t="s">
        <v>288</v>
      </c>
      <c r="G86" s="125"/>
    </row>
    <row r="87" spans="1:7" x14ac:dyDescent="0.5">
      <c r="A87" s="33">
        <v>2</v>
      </c>
      <c r="B87" s="34" t="s">
        <v>19</v>
      </c>
      <c r="C87" s="35">
        <v>5</v>
      </c>
      <c r="D87" s="35">
        <v>2</v>
      </c>
      <c r="E87" s="36">
        <f>+D87/C87*100</f>
        <v>40</v>
      </c>
      <c r="F87" s="37" t="s">
        <v>289</v>
      </c>
      <c r="G87" s="122"/>
    </row>
    <row r="88" spans="1:7" x14ac:dyDescent="0.5">
      <c r="A88" s="33"/>
      <c r="B88" s="34"/>
      <c r="C88" s="35"/>
      <c r="D88" s="35"/>
      <c r="E88" s="36"/>
      <c r="F88" s="37" t="s">
        <v>306</v>
      </c>
      <c r="G88" s="122"/>
    </row>
    <row r="89" spans="1:7" x14ac:dyDescent="0.5">
      <c r="A89" s="33"/>
      <c r="B89" s="34"/>
      <c r="C89" s="35"/>
      <c r="D89" s="35"/>
      <c r="E89" s="36"/>
      <c r="F89" s="37" t="s">
        <v>307</v>
      </c>
      <c r="G89" s="122"/>
    </row>
    <row r="90" spans="1:7" x14ac:dyDescent="0.5">
      <c r="A90" s="79"/>
      <c r="B90" s="51"/>
      <c r="C90" s="80"/>
      <c r="D90" s="80"/>
      <c r="E90" s="83"/>
      <c r="F90" s="37" t="s">
        <v>308</v>
      </c>
      <c r="G90" s="122"/>
    </row>
    <row r="91" spans="1:7" ht="21" customHeight="1" x14ac:dyDescent="0.5">
      <c r="A91" s="33">
        <v>3</v>
      </c>
      <c r="B91" s="34" t="s">
        <v>422</v>
      </c>
      <c r="C91" s="35">
        <v>5</v>
      </c>
      <c r="D91" s="35">
        <v>0</v>
      </c>
      <c r="E91" s="36">
        <f>+D91/C91*100</f>
        <v>0</v>
      </c>
      <c r="F91" s="51" t="s">
        <v>131</v>
      </c>
      <c r="G91" s="126"/>
    </row>
    <row r="92" spans="1:7" ht="21" customHeight="1" x14ac:dyDescent="0.5">
      <c r="A92" s="33"/>
      <c r="B92" s="34" t="s">
        <v>423</v>
      </c>
      <c r="C92" s="35"/>
      <c r="D92" s="35"/>
      <c r="E92" s="70"/>
      <c r="F92" s="37" t="s">
        <v>132</v>
      </c>
      <c r="G92" s="122"/>
    </row>
    <row r="93" spans="1:7" ht="21" customHeight="1" x14ac:dyDescent="0.5">
      <c r="A93" s="33"/>
      <c r="B93" s="34"/>
      <c r="C93" s="35"/>
      <c r="D93" s="35"/>
      <c r="E93" s="70"/>
      <c r="F93" s="51"/>
      <c r="G93" s="126"/>
    </row>
    <row r="94" spans="1:7" ht="21" customHeight="1" x14ac:dyDescent="0.5">
      <c r="A94" s="79"/>
      <c r="B94" s="51"/>
      <c r="C94" s="80"/>
      <c r="D94" s="80"/>
      <c r="E94" s="87"/>
      <c r="F94" s="51"/>
      <c r="G94" s="126"/>
    </row>
    <row r="95" spans="1:7" ht="21" customHeight="1" x14ac:dyDescent="0.5">
      <c r="A95" s="33">
        <v>4</v>
      </c>
      <c r="B95" s="34" t="s">
        <v>21</v>
      </c>
      <c r="C95" s="35">
        <v>5</v>
      </c>
      <c r="D95" s="35">
        <v>0</v>
      </c>
      <c r="E95" s="36">
        <f>+D95/C95*100</f>
        <v>0</v>
      </c>
      <c r="F95" s="51" t="s">
        <v>120</v>
      </c>
      <c r="G95" s="126"/>
    </row>
    <row r="96" spans="1:7" x14ac:dyDescent="0.5">
      <c r="A96" s="33"/>
      <c r="B96" s="34"/>
      <c r="C96" s="35"/>
      <c r="D96" s="35"/>
      <c r="E96" s="36"/>
      <c r="F96" s="37" t="s">
        <v>121</v>
      </c>
      <c r="G96" s="122"/>
    </row>
    <row r="97" spans="1:7" x14ac:dyDescent="0.5">
      <c r="A97" s="79"/>
      <c r="B97" s="51"/>
      <c r="C97" s="80"/>
      <c r="D97" s="80"/>
      <c r="E97" s="83"/>
      <c r="F97" s="37" t="s">
        <v>115</v>
      </c>
      <c r="G97" s="122"/>
    </row>
    <row r="98" spans="1:7" x14ac:dyDescent="0.5">
      <c r="A98" s="33">
        <v>5</v>
      </c>
      <c r="B98" s="34" t="s">
        <v>22</v>
      </c>
      <c r="C98" s="35">
        <v>5</v>
      </c>
      <c r="D98" s="35">
        <v>0</v>
      </c>
      <c r="E98" s="36">
        <f>+D98/C98*100</f>
        <v>0</v>
      </c>
      <c r="F98" s="51" t="s">
        <v>170</v>
      </c>
      <c r="G98" s="126"/>
    </row>
    <row r="99" spans="1:7" x14ac:dyDescent="0.5">
      <c r="A99" s="33"/>
      <c r="B99" s="34"/>
      <c r="C99" s="35"/>
      <c r="D99" s="35"/>
      <c r="E99" s="36"/>
      <c r="F99" s="37" t="s">
        <v>116</v>
      </c>
      <c r="G99" s="122"/>
    </row>
    <row r="100" spans="1:7" x14ac:dyDescent="0.5">
      <c r="A100" s="33"/>
      <c r="B100" s="34"/>
      <c r="C100" s="35"/>
      <c r="D100" s="35"/>
      <c r="E100" s="36"/>
      <c r="F100" s="53" t="s">
        <v>117</v>
      </c>
      <c r="G100" s="127"/>
    </row>
    <row r="101" spans="1:7" x14ac:dyDescent="0.5">
      <c r="A101" s="33"/>
      <c r="B101" s="34"/>
      <c r="C101" s="35"/>
      <c r="D101" s="35"/>
      <c r="E101" s="36"/>
      <c r="F101" s="53" t="s">
        <v>118</v>
      </c>
      <c r="G101" s="127"/>
    </row>
    <row r="102" spans="1:7" x14ac:dyDescent="0.5">
      <c r="A102" s="33"/>
      <c r="B102" s="34"/>
      <c r="C102" s="35"/>
      <c r="D102" s="35"/>
      <c r="E102" s="36"/>
      <c r="F102" s="53" t="s">
        <v>119</v>
      </c>
      <c r="G102" s="127"/>
    </row>
    <row r="103" spans="1:7" x14ac:dyDescent="0.5">
      <c r="A103" s="79"/>
      <c r="B103" s="51"/>
      <c r="C103" s="80"/>
      <c r="D103" s="80"/>
      <c r="E103" s="83"/>
      <c r="F103" s="37" t="s">
        <v>292</v>
      </c>
      <c r="G103" s="122"/>
    </row>
    <row r="104" spans="1:7" ht="21" customHeight="1" x14ac:dyDescent="0.5">
      <c r="A104" s="33">
        <v>6</v>
      </c>
      <c r="B104" s="34" t="s">
        <v>4</v>
      </c>
      <c r="C104" s="35">
        <v>5</v>
      </c>
      <c r="D104" s="35">
        <v>4</v>
      </c>
      <c r="E104" s="36">
        <f>+D104/C104*100</f>
        <v>80</v>
      </c>
      <c r="F104" s="51" t="s">
        <v>122</v>
      </c>
      <c r="G104" s="126"/>
    </row>
    <row r="105" spans="1:7" ht="21" customHeight="1" x14ac:dyDescent="0.5">
      <c r="A105" s="33"/>
      <c r="B105" s="34"/>
      <c r="C105" s="35"/>
      <c r="D105" s="35"/>
      <c r="E105" s="36"/>
      <c r="F105" s="37" t="s">
        <v>123</v>
      </c>
      <c r="G105" s="122"/>
    </row>
    <row r="106" spans="1:7" ht="21" customHeight="1" x14ac:dyDescent="0.5">
      <c r="A106" s="33"/>
      <c r="B106" s="34"/>
      <c r="C106" s="35"/>
      <c r="D106" s="35"/>
      <c r="E106" s="36"/>
      <c r="F106" s="37" t="s">
        <v>66</v>
      </c>
      <c r="G106" s="122"/>
    </row>
    <row r="107" spans="1:7" ht="21" customHeight="1" x14ac:dyDescent="0.5">
      <c r="A107" s="33"/>
      <c r="B107" s="34"/>
      <c r="C107" s="35"/>
      <c r="D107" s="35"/>
      <c r="E107" s="36"/>
      <c r="F107" s="37" t="s">
        <v>174</v>
      </c>
      <c r="G107" s="122"/>
    </row>
    <row r="108" spans="1:7" ht="21" customHeight="1" x14ac:dyDescent="0.5">
      <c r="A108" s="33"/>
      <c r="B108" s="34"/>
      <c r="C108" s="35"/>
      <c r="D108" s="35"/>
      <c r="E108" s="36"/>
      <c r="F108" s="53" t="s">
        <v>175</v>
      </c>
      <c r="G108" s="127"/>
    </row>
    <row r="109" spans="1:7" ht="21" customHeight="1" x14ac:dyDescent="0.5">
      <c r="A109" s="38"/>
      <c r="B109" s="39"/>
      <c r="C109" s="40"/>
      <c r="D109" s="40"/>
      <c r="E109" s="41"/>
      <c r="F109" s="42" t="s">
        <v>176</v>
      </c>
      <c r="G109" s="123"/>
    </row>
    <row r="110" spans="1:7" x14ac:dyDescent="0.5">
      <c r="A110" s="23"/>
      <c r="B110" s="27"/>
      <c r="C110" s="29"/>
      <c r="D110" s="29"/>
      <c r="E110" s="28"/>
      <c r="F110" s="27"/>
      <c r="G110" s="130"/>
    </row>
    <row r="111" spans="1:7" ht="24" x14ac:dyDescent="0.55000000000000004">
      <c r="A111" s="30" t="s">
        <v>100</v>
      </c>
    </row>
    <row r="112" spans="1:7" ht="24" x14ac:dyDescent="0.55000000000000004">
      <c r="A112" s="30"/>
    </row>
    <row r="113" spans="1:7" ht="24" x14ac:dyDescent="0.55000000000000004">
      <c r="A113" s="30" t="s">
        <v>44</v>
      </c>
    </row>
    <row r="114" spans="1:7" ht="24" x14ac:dyDescent="0.55000000000000004">
      <c r="A114" s="30"/>
    </row>
    <row r="115" spans="1:7" ht="21" customHeight="1" x14ac:dyDescent="0.5">
      <c r="A115" s="2" t="s">
        <v>42</v>
      </c>
      <c r="B115" s="173" t="s">
        <v>61</v>
      </c>
      <c r="C115" s="175" t="s">
        <v>0</v>
      </c>
      <c r="D115" s="175"/>
      <c r="E115" s="175"/>
      <c r="F115" s="66" t="s">
        <v>41</v>
      </c>
      <c r="G115" s="67" t="s">
        <v>99</v>
      </c>
    </row>
    <row r="116" spans="1:7" ht="19.5" customHeight="1" x14ac:dyDescent="0.5">
      <c r="A116" s="3" t="s">
        <v>43</v>
      </c>
      <c r="B116" s="173"/>
      <c r="C116" s="4" t="s">
        <v>15</v>
      </c>
      <c r="D116" s="4" t="s">
        <v>16</v>
      </c>
      <c r="E116" s="4" t="s">
        <v>17</v>
      </c>
      <c r="F116" s="44" t="s">
        <v>282</v>
      </c>
      <c r="G116" s="44" t="s">
        <v>397</v>
      </c>
    </row>
    <row r="117" spans="1:7" x14ac:dyDescent="0.5">
      <c r="A117" s="33">
        <v>7</v>
      </c>
      <c r="B117" s="34" t="s">
        <v>14</v>
      </c>
      <c r="C117" s="35">
        <v>5</v>
      </c>
      <c r="D117" s="35">
        <v>2</v>
      </c>
      <c r="E117" s="36">
        <f>+D117/C117*100</f>
        <v>40</v>
      </c>
      <c r="F117" s="51" t="s">
        <v>193</v>
      </c>
      <c r="G117" s="126"/>
    </row>
    <row r="118" spans="1:7" x14ac:dyDescent="0.5">
      <c r="A118" s="33"/>
      <c r="B118" s="34"/>
      <c r="C118" s="35"/>
      <c r="D118" s="35"/>
      <c r="E118" s="36"/>
      <c r="F118" s="37" t="s">
        <v>230</v>
      </c>
      <c r="G118" s="122"/>
    </row>
    <row r="119" spans="1:7" x14ac:dyDescent="0.5">
      <c r="A119" s="33"/>
      <c r="B119" s="34"/>
      <c r="C119" s="35"/>
      <c r="D119" s="35"/>
      <c r="E119" s="36"/>
      <c r="F119" s="37" t="s">
        <v>231</v>
      </c>
      <c r="G119" s="122"/>
    </row>
    <row r="120" spans="1:7" ht="21" customHeight="1" x14ac:dyDescent="0.5">
      <c r="A120" s="33"/>
      <c r="B120" s="34"/>
      <c r="C120" s="35"/>
      <c r="D120" s="35"/>
      <c r="E120" s="69"/>
      <c r="F120" s="37" t="s">
        <v>232</v>
      </c>
      <c r="G120" s="122"/>
    </row>
    <row r="121" spans="1:7" ht="21" customHeight="1" x14ac:dyDescent="0.5">
      <c r="A121" s="33"/>
      <c r="B121" s="34"/>
      <c r="C121" s="35"/>
      <c r="D121" s="35"/>
      <c r="E121" s="69"/>
      <c r="F121" s="53" t="s">
        <v>194</v>
      </c>
      <c r="G121" s="127"/>
    </row>
    <row r="122" spans="1:7" ht="21" customHeight="1" x14ac:dyDescent="0.5">
      <c r="A122" s="33"/>
      <c r="B122" s="34"/>
      <c r="C122" s="35"/>
      <c r="D122" s="35"/>
      <c r="E122" s="69"/>
      <c r="F122" s="53" t="s">
        <v>233</v>
      </c>
      <c r="G122" s="127"/>
    </row>
    <row r="123" spans="1:7" ht="21" customHeight="1" x14ac:dyDescent="0.5">
      <c r="A123" s="33"/>
      <c r="B123" s="34"/>
      <c r="C123" s="59"/>
      <c r="D123" s="59"/>
      <c r="E123" s="60"/>
      <c r="F123" s="97"/>
      <c r="G123" s="97"/>
    </row>
    <row r="124" spans="1:7" ht="21" customHeight="1" x14ac:dyDescent="0.5">
      <c r="A124" s="38"/>
      <c r="B124" s="39"/>
      <c r="C124" s="102"/>
      <c r="D124" s="102"/>
      <c r="E124" s="103"/>
      <c r="F124" s="78"/>
      <c r="G124" s="78"/>
    </row>
    <row r="125" spans="1:7" ht="21" customHeight="1" x14ac:dyDescent="0.5">
      <c r="A125" s="23"/>
      <c r="B125" s="27"/>
      <c r="C125" s="29"/>
      <c r="D125" s="29"/>
      <c r="E125" s="28"/>
      <c r="F125" s="28"/>
      <c r="G125" s="27"/>
    </row>
    <row r="126" spans="1:7" ht="24" x14ac:dyDescent="0.55000000000000004">
      <c r="A126" s="30" t="s">
        <v>100</v>
      </c>
      <c r="B126" s="27"/>
      <c r="C126" s="29"/>
      <c r="D126" s="29"/>
      <c r="E126" s="28"/>
      <c r="F126" s="28"/>
      <c r="G126" s="27"/>
    </row>
    <row r="127" spans="1:7" ht="21" customHeight="1" x14ac:dyDescent="0.5">
      <c r="A127" s="23"/>
      <c r="B127" s="27"/>
      <c r="C127" s="29"/>
      <c r="D127" s="29"/>
      <c r="E127" s="28"/>
      <c r="F127" s="28"/>
      <c r="G127" s="27"/>
    </row>
    <row r="128" spans="1:7" ht="24" x14ac:dyDescent="0.55000000000000004">
      <c r="A128" s="30" t="s">
        <v>37</v>
      </c>
    </row>
    <row r="129" spans="1:7" ht="21" customHeight="1" x14ac:dyDescent="0.5">
      <c r="A129" s="159" t="s">
        <v>42</v>
      </c>
      <c r="B129" s="173" t="s">
        <v>61</v>
      </c>
      <c r="C129" s="175" t="s">
        <v>1</v>
      </c>
      <c r="D129" s="175"/>
      <c r="E129" s="175"/>
      <c r="F129" s="66" t="s">
        <v>41</v>
      </c>
      <c r="G129" s="67" t="s">
        <v>99</v>
      </c>
    </row>
    <row r="130" spans="1:7" ht="18.75" customHeight="1" x14ac:dyDescent="0.5">
      <c r="A130" s="160" t="s">
        <v>43</v>
      </c>
      <c r="B130" s="173"/>
      <c r="C130" s="4" t="s">
        <v>15</v>
      </c>
      <c r="D130" s="4" t="s">
        <v>16</v>
      </c>
      <c r="E130" s="4" t="s">
        <v>17</v>
      </c>
      <c r="F130" s="44" t="s">
        <v>282</v>
      </c>
      <c r="G130" s="44" t="s">
        <v>397</v>
      </c>
    </row>
    <row r="131" spans="1:7" ht="20.25" customHeight="1" x14ac:dyDescent="0.5">
      <c r="A131" s="45">
        <v>1</v>
      </c>
      <c r="B131" s="46" t="s">
        <v>18</v>
      </c>
      <c r="C131" s="47">
        <v>5</v>
      </c>
      <c r="D131" s="47">
        <v>2</v>
      </c>
      <c r="E131" s="48">
        <f>+D131/C131*100</f>
        <v>40</v>
      </c>
      <c r="F131" s="68" t="s">
        <v>127</v>
      </c>
      <c r="G131" s="68"/>
    </row>
    <row r="132" spans="1:7" ht="20.25" customHeight="1" x14ac:dyDescent="0.5">
      <c r="A132" s="33"/>
      <c r="B132" s="34"/>
      <c r="C132" s="35"/>
      <c r="D132" s="35"/>
      <c r="E132" s="36"/>
      <c r="F132" s="37" t="s">
        <v>116</v>
      </c>
      <c r="G132" s="37"/>
    </row>
    <row r="133" spans="1:7" ht="20.25" customHeight="1" x14ac:dyDescent="0.5">
      <c r="A133" s="33"/>
      <c r="B133" s="34"/>
      <c r="C133" s="35"/>
      <c r="D133" s="35"/>
      <c r="E133" s="36"/>
      <c r="F133" s="37" t="s">
        <v>124</v>
      </c>
      <c r="G133" s="37"/>
    </row>
    <row r="134" spans="1:7" ht="20.25" customHeight="1" x14ac:dyDescent="0.5">
      <c r="A134" s="33"/>
      <c r="B134" s="34"/>
      <c r="C134" s="35"/>
      <c r="D134" s="35"/>
      <c r="E134" s="36"/>
      <c r="F134" s="37" t="s">
        <v>125</v>
      </c>
      <c r="G134" s="37"/>
    </row>
    <row r="135" spans="1:7" ht="20.25" customHeight="1" x14ac:dyDescent="0.5">
      <c r="A135" s="33"/>
      <c r="B135" s="34"/>
      <c r="C135" s="35"/>
      <c r="D135" s="35"/>
      <c r="E135" s="36"/>
      <c r="F135" s="37" t="s">
        <v>126</v>
      </c>
      <c r="G135" s="37"/>
    </row>
    <row r="136" spans="1:7" ht="20.25" customHeight="1" x14ac:dyDescent="0.5">
      <c r="A136" s="33"/>
      <c r="B136" s="34"/>
      <c r="C136" s="35"/>
      <c r="D136" s="35"/>
      <c r="E136" s="36"/>
      <c r="F136" s="133" t="s">
        <v>382</v>
      </c>
      <c r="G136" s="133"/>
    </row>
    <row r="137" spans="1:7" ht="20.25" customHeight="1" x14ac:dyDescent="0.5">
      <c r="A137" s="79"/>
      <c r="B137" s="51"/>
      <c r="C137" s="80"/>
      <c r="D137" s="80"/>
      <c r="E137" s="83"/>
      <c r="F137" s="37" t="s">
        <v>293</v>
      </c>
      <c r="G137" s="37"/>
    </row>
    <row r="138" spans="1:7" ht="20.25" customHeight="1" x14ac:dyDescent="0.5">
      <c r="A138" s="33">
        <v>2</v>
      </c>
      <c r="B138" s="34" t="s">
        <v>19</v>
      </c>
      <c r="C138" s="35">
        <v>5</v>
      </c>
      <c r="D138" s="35">
        <v>0</v>
      </c>
      <c r="E138" s="36">
        <f>+D138/C138*100</f>
        <v>0</v>
      </c>
      <c r="F138" s="37" t="s">
        <v>294</v>
      </c>
      <c r="G138" s="37"/>
    </row>
    <row r="139" spans="1:7" ht="20.25" customHeight="1" x14ac:dyDescent="0.5">
      <c r="A139" s="33"/>
      <c r="B139" s="34"/>
      <c r="C139" s="35"/>
      <c r="D139" s="35"/>
      <c r="E139" s="36"/>
      <c r="F139" s="37" t="s">
        <v>114</v>
      </c>
      <c r="G139" s="37"/>
    </row>
    <row r="140" spans="1:7" ht="20.25" customHeight="1" x14ac:dyDescent="0.5">
      <c r="A140" s="33"/>
      <c r="B140" s="34"/>
      <c r="C140" s="35"/>
      <c r="D140" s="35"/>
      <c r="E140" s="36"/>
      <c r="F140" s="37" t="s">
        <v>295</v>
      </c>
      <c r="G140" s="37"/>
    </row>
    <row r="141" spans="1:7" ht="20.25" customHeight="1" x14ac:dyDescent="0.5">
      <c r="A141" s="33"/>
      <c r="B141" s="34"/>
      <c r="C141" s="35"/>
      <c r="D141" s="35"/>
      <c r="E141" s="36"/>
      <c r="F141" s="37" t="s">
        <v>296</v>
      </c>
      <c r="G141" s="37"/>
    </row>
    <row r="142" spans="1:7" ht="20.25" customHeight="1" x14ac:dyDescent="0.5">
      <c r="A142" s="33"/>
      <c r="B142" s="34"/>
      <c r="C142" s="35"/>
      <c r="D142" s="35"/>
      <c r="E142" s="36"/>
      <c r="F142" s="37" t="s">
        <v>297</v>
      </c>
      <c r="G142" s="37"/>
    </row>
    <row r="143" spans="1:7" ht="20.25" customHeight="1" x14ac:dyDescent="0.5">
      <c r="A143" s="79"/>
      <c r="B143" s="51"/>
      <c r="C143" s="93"/>
      <c r="D143" s="93"/>
      <c r="E143" s="94"/>
      <c r="F143" s="51" t="s">
        <v>118</v>
      </c>
      <c r="G143" s="51"/>
    </row>
    <row r="144" spans="1:7" ht="20.25" customHeight="1" x14ac:dyDescent="0.5">
      <c r="A144" s="33">
        <v>3</v>
      </c>
      <c r="B144" s="34" t="s">
        <v>2</v>
      </c>
      <c r="C144" s="35">
        <v>5</v>
      </c>
      <c r="D144" s="35">
        <v>1</v>
      </c>
      <c r="E144" s="36">
        <f>+D144/C144*100</f>
        <v>20</v>
      </c>
      <c r="F144" s="51" t="s">
        <v>195</v>
      </c>
      <c r="G144" s="51"/>
    </row>
    <row r="145" spans="1:7" ht="20.25" customHeight="1" x14ac:dyDescent="0.5">
      <c r="A145" s="33"/>
      <c r="B145" s="34"/>
      <c r="C145" s="35"/>
      <c r="D145" s="35"/>
      <c r="E145" s="36"/>
      <c r="F145" s="37" t="s">
        <v>196</v>
      </c>
      <c r="G145" s="37"/>
    </row>
    <row r="146" spans="1:7" ht="20.25" customHeight="1" x14ac:dyDescent="0.5">
      <c r="A146" s="33"/>
      <c r="B146" s="34"/>
      <c r="C146" s="35"/>
      <c r="D146" s="35"/>
      <c r="E146" s="36"/>
      <c r="F146" s="37" t="s">
        <v>234</v>
      </c>
      <c r="G146" s="37"/>
    </row>
    <row r="147" spans="1:7" ht="20.25" customHeight="1" x14ac:dyDescent="0.5">
      <c r="A147" s="33"/>
      <c r="B147" s="34"/>
      <c r="C147" s="35"/>
      <c r="D147" s="35"/>
      <c r="E147" s="36"/>
      <c r="F147" s="53" t="s">
        <v>276</v>
      </c>
      <c r="G147" s="53"/>
    </row>
    <row r="148" spans="1:7" ht="20.25" customHeight="1" x14ac:dyDescent="0.5">
      <c r="A148" s="33"/>
      <c r="B148" s="34"/>
      <c r="C148" s="35"/>
      <c r="D148" s="35"/>
      <c r="E148" s="36"/>
      <c r="F148" s="37" t="s">
        <v>277</v>
      </c>
      <c r="G148" s="37"/>
    </row>
    <row r="149" spans="1:7" ht="20.25" customHeight="1" x14ac:dyDescent="0.5">
      <c r="A149" s="33"/>
      <c r="B149" s="34"/>
      <c r="C149" s="59"/>
      <c r="D149" s="59"/>
      <c r="E149" s="60"/>
      <c r="F149" s="34" t="s">
        <v>298</v>
      </c>
      <c r="G149" s="34"/>
    </row>
    <row r="150" spans="1:7" ht="20.25" customHeight="1" x14ac:dyDescent="0.5">
      <c r="A150" s="38"/>
      <c r="B150" s="39"/>
      <c r="C150" s="102"/>
      <c r="D150" s="102"/>
      <c r="E150" s="103"/>
      <c r="F150" s="42" t="s">
        <v>299</v>
      </c>
      <c r="G150" s="42"/>
    </row>
    <row r="151" spans="1:7" ht="24" x14ac:dyDescent="0.55000000000000004">
      <c r="A151" s="30" t="s">
        <v>100</v>
      </c>
    </row>
    <row r="152" spans="1:7" ht="24" x14ac:dyDescent="0.55000000000000004">
      <c r="A152" s="30" t="s">
        <v>47</v>
      </c>
    </row>
    <row r="154" spans="1:7" ht="21" customHeight="1" x14ac:dyDescent="0.5">
      <c r="A154" s="2" t="s">
        <v>42</v>
      </c>
      <c r="B154" s="173" t="s">
        <v>61</v>
      </c>
      <c r="C154" s="175" t="s">
        <v>1</v>
      </c>
      <c r="D154" s="175"/>
      <c r="E154" s="175"/>
      <c r="F154" s="66" t="s">
        <v>41</v>
      </c>
      <c r="G154" s="67" t="s">
        <v>99</v>
      </c>
    </row>
    <row r="155" spans="1:7" ht="21.75" customHeight="1" x14ac:dyDescent="0.5">
      <c r="A155" s="3" t="s">
        <v>43</v>
      </c>
      <c r="B155" s="173"/>
      <c r="C155" s="4" t="s">
        <v>15</v>
      </c>
      <c r="D155" s="4" t="s">
        <v>16</v>
      </c>
      <c r="E155" s="4" t="s">
        <v>17</v>
      </c>
      <c r="F155" s="44" t="s">
        <v>282</v>
      </c>
      <c r="G155" s="44" t="s">
        <v>397</v>
      </c>
    </row>
    <row r="156" spans="1:7" ht="21" customHeight="1" x14ac:dyDescent="0.5">
      <c r="A156" s="33">
        <v>4</v>
      </c>
      <c r="B156" s="34" t="s">
        <v>3</v>
      </c>
      <c r="C156" s="35">
        <v>5</v>
      </c>
      <c r="D156" s="35">
        <v>1</v>
      </c>
      <c r="E156" s="36">
        <f>+D156/C156*100</f>
        <v>20</v>
      </c>
      <c r="F156" s="37" t="s">
        <v>177</v>
      </c>
      <c r="G156" s="134"/>
    </row>
    <row r="157" spans="1:7" ht="21" customHeight="1" x14ac:dyDescent="0.5">
      <c r="A157" s="33"/>
      <c r="B157" s="34"/>
      <c r="C157" s="35"/>
      <c r="D157" s="35"/>
      <c r="E157" s="70"/>
      <c r="F157" s="37" t="s">
        <v>132</v>
      </c>
      <c r="G157" s="122"/>
    </row>
    <row r="158" spans="1:7" ht="21" customHeight="1" x14ac:dyDescent="0.5">
      <c r="A158" s="79"/>
      <c r="B158" s="51"/>
      <c r="C158" s="80"/>
      <c r="D158" s="80"/>
      <c r="E158" s="87"/>
      <c r="F158" s="37"/>
      <c r="G158" s="122"/>
    </row>
    <row r="159" spans="1:7" ht="21" customHeight="1" x14ac:dyDescent="0.5">
      <c r="A159" s="33">
        <v>5</v>
      </c>
      <c r="B159" s="34" t="s">
        <v>21</v>
      </c>
      <c r="C159" s="35">
        <v>5</v>
      </c>
      <c r="D159" s="35">
        <v>1</v>
      </c>
      <c r="E159" s="36">
        <f>+D159/C159*100</f>
        <v>20</v>
      </c>
      <c r="F159" s="37" t="s">
        <v>129</v>
      </c>
      <c r="G159" s="37"/>
    </row>
    <row r="160" spans="1:7" ht="21" customHeight="1" x14ac:dyDescent="0.5">
      <c r="A160" s="33"/>
      <c r="B160" s="34"/>
      <c r="C160" s="35"/>
      <c r="D160" s="35"/>
      <c r="E160" s="36"/>
      <c r="F160" s="37" t="s">
        <v>279</v>
      </c>
      <c r="G160" s="37"/>
    </row>
    <row r="161" spans="1:7" ht="21" customHeight="1" x14ac:dyDescent="0.5">
      <c r="A161" s="33"/>
      <c r="B161" s="34"/>
      <c r="C161" s="35"/>
      <c r="D161" s="35"/>
      <c r="E161" s="36"/>
      <c r="F161" s="37" t="s">
        <v>280</v>
      </c>
      <c r="G161" s="37"/>
    </row>
    <row r="162" spans="1:7" ht="21" customHeight="1" x14ac:dyDescent="0.5">
      <c r="A162" s="79"/>
      <c r="B162" s="51"/>
      <c r="C162" s="80"/>
      <c r="D162" s="80"/>
      <c r="E162" s="81"/>
      <c r="F162" s="51" t="s">
        <v>300</v>
      </c>
      <c r="G162" s="51"/>
    </row>
    <row r="163" spans="1:7" x14ac:dyDescent="0.5">
      <c r="A163" s="33">
        <v>6</v>
      </c>
      <c r="B163" s="34" t="s">
        <v>22</v>
      </c>
      <c r="C163" s="35">
        <v>5</v>
      </c>
      <c r="D163" s="35">
        <v>3</v>
      </c>
      <c r="E163" s="36">
        <f>+D163/C163*100</f>
        <v>60</v>
      </c>
      <c r="F163" s="51" t="s">
        <v>127</v>
      </c>
      <c r="G163" s="51"/>
    </row>
    <row r="164" spans="1:7" x14ac:dyDescent="0.5">
      <c r="A164" s="33"/>
      <c r="B164" s="34"/>
      <c r="C164" s="35"/>
      <c r="D164" s="35"/>
      <c r="E164" s="36"/>
      <c r="F164" s="37" t="s">
        <v>116</v>
      </c>
      <c r="G164" s="37"/>
    </row>
    <row r="165" spans="1:7" x14ac:dyDescent="0.5">
      <c r="A165" s="33"/>
      <c r="B165" s="34"/>
      <c r="C165" s="35"/>
      <c r="D165" s="35"/>
      <c r="E165" s="36"/>
      <c r="F165" s="37" t="s">
        <v>117</v>
      </c>
      <c r="G165" s="37"/>
    </row>
    <row r="166" spans="1:7" x14ac:dyDescent="0.5">
      <c r="A166" s="33"/>
      <c r="B166" s="34"/>
      <c r="C166" s="35"/>
      <c r="D166" s="35"/>
      <c r="E166" s="36"/>
      <c r="F166" s="37" t="s">
        <v>118</v>
      </c>
      <c r="G166" s="37"/>
    </row>
    <row r="167" spans="1:7" x14ac:dyDescent="0.5">
      <c r="A167" s="33"/>
      <c r="B167" s="34"/>
      <c r="C167" s="35"/>
      <c r="D167" s="35"/>
      <c r="E167" s="36"/>
      <c r="F167" s="37" t="s">
        <v>128</v>
      </c>
      <c r="G167" s="37"/>
    </row>
    <row r="168" spans="1:7" x14ac:dyDescent="0.5">
      <c r="A168" s="33"/>
      <c r="B168" s="34"/>
      <c r="C168" s="35"/>
      <c r="D168" s="35"/>
      <c r="E168" s="36"/>
      <c r="F168" s="51" t="s">
        <v>301</v>
      </c>
      <c r="G168" s="51"/>
    </row>
    <row r="169" spans="1:7" x14ac:dyDescent="0.5">
      <c r="A169" s="79"/>
      <c r="B169" s="51"/>
      <c r="C169" s="80"/>
      <c r="D169" s="80"/>
      <c r="E169" s="83"/>
      <c r="F169" s="51" t="s">
        <v>302</v>
      </c>
      <c r="G169" s="51"/>
    </row>
    <row r="170" spans="1:7" x14ac:dyDescent="0.5">
      <c r="A170" s="33">
        <v>7</v>
      </c>
      <c r="B170" s="34" t="s">
        <v>14</v>
      </c>
      <c r="C170" s="35">
        <v>5</v>
      </c>
      <c r="D170" s="35">
        <v>2</v>
      </c>
      <c r="E170" s="36">
        <f>+D170/C170*100</f>
        <v>40</v>
      </c>
      <c r="F170" s="51" t="s">
        <v>134</v>
      </c>
      <c r="G170" s="51"/>
    </row>
    <row r="171" spans="1:7" x14ac:dyDescent="0.5">
      <c r="A171" s="33"/>
      <c r="B171" s="34"/>
      <c r="C171" s="35"/>
      <c r="D171" s="35"/>
      <c r="E171" s="36"/>
      <c r="F171" s="37" t="s">
        <v>133</v>
      </c>
      <c r="G171" s="37"/>
    </row>
    <row r="172" spans="1:7" x14ac:dyDescent="0.5">
      <c r="A172" s="33"/>
      <c r="B172" s="34"/>
      <c r="C172" s="35"/>
      <c r="D172" s="35"/>
      <c r="E172" s="36"/>
      <c r="F172" s="37" t="s">
        <v>135</v>
      </c>
      <c r="G172" s="37"/>
    </row>
    <row r="173" spans="1:7" x14ac:dyDescent="0.5">
      <c r="A173" s="79"/>
      <c r="B173" s="51"/>
      <c r="C173" s="80"/>
      <c r="D173" s="80"/>
      <c r="E173" s="83"/>
      <c r="F173" s="37"/>
      <c r="G173" s="122"/>
    </row>
    <row r="174" spans="1:7" ht="21" customHeight="1" x14ac:dyDescent="0.5">
      <c r="A174" s="33">
        <v>8</v>
      </c>
      <c r="B174" s="34" t="s">
        <v>149</v>
      </c>
      <c r="C174" s="35">
        <v>5</v>
      </c>
      <c r="D174" s="35">
        <v>2</v>
      </c>
      <c r="E174" s="36">
        <f>+D174/C174*100</f>
        <v>40</v>
      </c>
      <c r="F174" s="96" t="s">
        <v>109</v>
      </c>
      <c r="G174" s="96"/>
    </row>
    <row r="175" spans="1:7" ht="21" customHeight="1" x14ac:dyDescent="0.5">
      <c r="A175" s="33"/>
      <c r="B175" s="34"/>
      <c r="C175" s="35"/>
      <c r="D175" s="35"/>
      <c r="E175" s="36"/>
      <c r="F175" s="96" t="s">
        <v>110</v>
      </c>
      <c r="G175" s="96"/>
    </row>
    <row r="176" spans="1:7" ht="21" customHeight="1" x14ac:dyDescent="0.5">
      <c r="A176" s="33"/>
      <c r="B176" s="34"/>
      <c r="C176" s="35"/>
      <c r="D176" s="35"/>
      <c r="E176" s="36"/>
      <c r="F176" s="96" t="s">
        <v>111</v>
      </c>
      <c r="G176" s="96"/>
    </row>
    <row r="177" spans="1:7" ht="21" customHeight="1" x14ac:dyDescent="0.5">
      <c r="A177" s="33"/>
      <c r="B177" s="34"/>
      <c r="C177" s="35"/>
      <c r="D177" s="35"/>
      <c r="E177" s="36"/>
      <c r="F177" s="96" t="s">
        <v>112</v>
      </c>
      <c r="G177" s="96"/>
    </row>
    <row r="178" spans="1:7" x14ac:dyDescent="0.5">
      <c r="A178" s="33"/>
      <c r="B178" s="34"/>
      <c r="C178" s="35"/>
      <c r="D178" s="35"/>
      <c r="E178" s="36"/>
      <c r="F178" s="96" t="s">
        <v>113</v>
      </c>
      <c r="G178" s="96"/>
    </row>
    <row r="179" spans="1:7" ht="21" customHeight="1" x14ac:dyDescent="0.5">
      <c r="A179" s="38"/>
      <c r="B179" s="39"/>
      <c r="C179" s="40"/>
      <c r="D179" s="40"/>
      <c r="E179" s="41"/>
      <c r="F179" s="98" t="s">
        <v>114</v>
      </c>
      <c r="G179" s="98"/>
    </row>
    <row r="180" spans="1:7" ht="21" customHeight="1" x14ac:dyDescent="0.5">
      <c r="A180" s="23"/>
      <c r="B180" s="27"/>
      <c r="C180" s="29"/>
      <c r="D180" s="29"/>
      <c r="E180" s="28"/>
      <c r="F180" s="28"/>
      <c r="G180" s="27"/>
    </row>
    <row r="181" spans="1:7" ht="21" customHeight="1" x14ac:dyDescent="0.5">
      <c r="A181" s="23"/>
      <c r="B181" s="27"/>
      <c r="C181" s="29"/>
      <c r="D181" s="29"/>
      <c r="E181" s="28"/>
      <c r="F181" s="28"/>
      <c r="G181" s="27"/>
    </row>
    <row r="182" spans="1:7" ht="21" customHeight="1" x14ac:dyDescent="0.5">
      <c r="A182" s="23"/>
      <c r="B182" s="27"/>
      <c r="C182" s="29"/>
      <c r="D182" s="29"/>
      <c r="E182" s="28"/>
      <c r="F182" s="28"/>
      <c r="G182" s="27"/>
    </row>
    <row r="183" spans="1:7" ht="24" x14ac:dyDescent="0.55000000000000004">
      <c r="A183" s="30" t="s">
        <v>100</v>
      </c>
    </row>
    <row r="186" spans="1:7" ht="27.75" customHeight="1" x14ac:dyDescent="0.5"/>
    <row r="187" spans="1:7" ht="27.75" customHeight="1" x14ac:dyDescent="0.5"/>
    <row r="188" spans="1:7" ht="27.75" customHeight="1" x14ac:dyDescent="0.5"/>
    <row r="189" spans="1:7" ht="21" customHeight="1" x14ac:dyDescent="0.55000000000000004">
      <c r="A189" s="30"/>
    </row>
  </sheetData>
  <mergeCells count="20">
    <mergeCell ref="A76:G76"/>
    <mergeCell ref="A77:G77"/>
    <mergeCell ref="B154:B155"/>
    <mergeCell ref="C154:E154"/>
    <mergeCell ref="C115:E115"/>
    <mergeCell ref="B129:B130"/>
    <mergeCell ref="B115:B116"/>
    <mergeCell ref="C129:E129"/>
    <mergeCell ref="B80:B81"/>
    <mergeCell ref="C80:E80"/>
    <mergeCell ref="A39:G39"/>
    <mergeCell ref="A43:A44"/>
    <mergeCell ref="B43:B44"/>
    <mergeCell ref="C43:E43"/>
    <mergeCell ref="A1:G1"/>
    <mergeCell ref="A2:G2"/>
    <mergeCell ref="A6:A7"/>
    <mergeCell ref="B6:B7"/>
    <mergeCell ref="C6:E6"/>
    <mergeCell ref="A38:G38"/>
  </mergeCells>
  <pageMargins left="0.3" right="0.15748031496062992" top="0.59" bottom="0.43307086614173229" header="0.34" footer="0.19685039370078741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232"/>
  <sheetViews>
    <sheetView topLeftCell="A33" zoomScale="130" zoomScaleNormal="130" workbookViewId="0">
      <selection activeCell="A33" sqref="A33:H33"/>
    </sheetView>
  </sheetViews>
  <sheetFormatPr defaultRowHeight="21.75" x14ac:dyDescent="0.5"/>
  <cols>
    <col min="1" max="1" width="7" style="1" bestFit="1" customWidth="1"/>
    <col min="2" max="2" width="30.28515625" style="1" customWidth="1"/>
    <col min="3" max="16384" width="9.140625" style="1"/>
  </cols>
  <sheetData>
    <row r="1" spans="1:8" s="21" customFormat="1" ht="27.75" hidden="1" x14ac:dyDescent="0.65">
      <c r="A1" s="169" t="s">
        <v>34</v>
      </c>
      <c r="B1" s="169"/>
      <c r="C1" s="169"/>
      <c r="D1" s="169"/>
      <c r="E1" s="169"/>
      <c r="F1" s="169"/>
      <c r="G1" s="169"/>
      <c r="H1" s="169"/>
    </row>
    <row r="2" spans="1:8" s="21" customFormat="1" ht="27.75" hidden="1" x14ac:dyDescent="0.65">
      <c r="A2" s="170" t="s">
        <v>395</v>
      </c>
      <c r="B2" s="170"/>
      <c r="C2" s="170"/>
      <c r="D2" s="170"/>
      <c r="E2" s="170"/>
      <c r="F2" s="170"/>
      <c r="G2" s="170"/>
      <c r="H2" s="170"/>
    </row>
    <row r="3" spans="1:8" hidden="1" x14ac:dyDescent="0.5">
      <c r="A3" s="23"/>
      <c r="B3" s="23"/>
      <c r="C3" s="23"/>
      <c r="D3" s="23"/>
      <c r="E3" s="23"/>
      <c r="F3" s="23"/>
      <c r="G3" s="23"/>
      <c r="H3" s="23"/>
    </row>
    <row r="4" spans="1:8" hidden="1" x14ac:dyDescent="0.5">
      <c r="A4" s="171" t="s">
        <v>32</v>
      </c>
      <c r="B4" s="173" t="s">
        <v>61</v>
      </c>
      <c r="C4" s="175" t="s">
        <v>0</v>
      </c>
      <c r="D4" s="175"/>
      <c r="E4" s="175"/>
      <c r="F4" s="175" t="s">
        <v>1</v>
      </c>
      <c r="G4" s="175"/>
      <c r="H4" s="175"/>
    </row>
    <row r="5" spans="1:8" hidden="1" x14ac:dyDescent="0.5">
      <c r="A5" s="172"/>
      <c r="B5" s="173"/>
      <c r="C5" s="4" t="s">
        <v>15</v>
      </c>
      <c r="D5" s="4" t="s">
        <v>16</v>
      </c>
      <c r="E5" s="4" t="s">
        <v>17</v>
      </c>
      <c r="F5" s="4" t="s">
        <v>15</v>
      </c>
      <c r="G5" s="4" t="s">
        <v>16</v>
      </c>
      <c r="H5" s="4" t="s">
        <v>17</v>
      </c>
    </row>
    <row r="6" spans="1:8" ht="21" hidden="1" customHeight="1" x14ac:dyDescent="0.5">
      <c r="A6" s="5">
        <v>1</v>
      </c>
      <c r="B6" s="6" t="s">
        <v>18</v>
      </c>
      <c r="C6" s="7">
        <f>+'แผน-ผล-58-รวม'!C5</f>
        <v>10</v>
      </c>
      <c r="D6" s="7">
        <f>+'แผน-ผล-58-รวม'!D5</f>
        <v>1</v>
      </c>
      <c r="E6" s="8">
        <f>+D6/C6*100</f>
        <v>10</v>
      </c>
      <c r="F6" s="7">
        <f>+'แผน-ผล-58-รวม'!F5</f>
        <v>5</v>
      </c>
      <c r="G6" s="7">
        <f>+'แผน-ผล-58-รวม'!G5</f>
        <v>2</v>
      </c>
      <c r="H6" s="8">
        <f t="shared" ref="H6:H14" si="0">+G6/F6*100</f>
        <v>40</v>
      </c>
    </row>
    <row r="7" spans="1:8" hidden="1" x14ac:dyDescent="0.5">
      <c r="A7" s="5">
        <v>2</v>
      </c>
      <c r="B7" s="6" t="s">
        <v>19</v>
      </c>
      <c r="C7" s="7">
        <f>+'แผน-ผล-58-รวม'!C6</f>
        <v>5</v>
      </c>
      <c r="D7" s="24">
        <f>+'แผน-ผล-58-รวม'!D6</f>
        <v>2</v>
      </c>
      <c r="E7" s="8">
        <f t="shared" ref="E7:E14" si="1">+D7/C7*100</f>
        <v>40</v>
      </c>
      <c r="F7" s="7">
        <f>+'แผน-ผล-58-รวม'!F6</f>
        <v>5</v>
      </c>
      <c r="G7" s="9">
        <f>+'แผน-ผล-58-รวม'!G6</f>
        <v>0</v>
      </c>
      <c r="H7" s="8">
        <f t="shared" si="0"/>
        <v>0</v>
      </c>
    </row>
    <row r="8" spans="1:8" hidden="1" x14ac:dyDescent="0.5">
      <c r="A8" s="5">
        <v>3</v>
      </c>
      <c r="B8" s="6" t="s">
        <v>2</v>
      </c>
      <c r="C8" s="7">
        <f>+'แผน-ผล-58-รวม'!C7</f>
        <v>5</v>
      </c>
      <c r="D8" s="7">
        <f>+'แผน-ผล-58-รวม'!D7</f>
        <v>7</v>
      </c>
      <c r="E8" s="8">
        <f t="shared" si="1"/>
        <v>140</v>
      </c>
      <c r="F8" s="7">
        <f>+'แผน-ผล-58-รวม'!F7</f>
        <v>5</v>
      </c>
      <c r="G8" s="7">
        <f>+'แผน-ผล-58-รวม'!G7</f>
        <v>1</v>
      </c>
      <c r="H8" s="8">
        <f t="shared" si="0"/>
        <v>20</v>
      </c>
    </row>
    <row r="9" spans="1:8" ht="21" hidden="1" customHeight="1" x14ac:dyDescent="0.5">
      <c r="A9" s="5">
        <v>4</v>
      </c>
      <c r="B9" s="6" t="s">
        <v>20</v>
      </c>
      <c r="C9" s="7">
        <f>+'แผน-ผล-58-รวม'!C8</f>
        <v>10</v>
      </c>
      <c r="D9" s="7">
        <f>+'แผน-ผล-58-รวม'!D8</f>
        <v>11</v>
      </c>
      <c r="E9" s="8">
        <f t="shared" si="1"/>
        <v>110.00000000000001</v>
      </c>
      <c r="F9" s="7">
        <f>+'แผน-ผล-58-รวม'!F8</f>
        <v>10</v>
      </c>
      <c r="G9" s="7">
        <f>+'แผน-ผล-58-รวม'!G8</f>
        <v>10</v>
      </c>
      <c r="H9" s="8">
        <f t="shared" si="0"/>
        <v>100</v>
      </c>
    </row>
    <row r="10" spans="1:8" hidden="1" x14ac:dyDescent="0.5">
      <c r="A10" s="65" t="s">
        <v>84</v>
      </c>
      <c r="B10" s="92" t="str">
        <f>+'แผน-ผล-58-รวม'!B9</f>
        <v>ฟิสิกส์ประยุกต์</v>
      </c>
      <c r="C10" s="7">
        <f>+'แผน-ผล-58-รวม'!C9</f>
        <v>5</v>
      </c>
      <c r="D10" s="7">
        <f>+'แผน-ผล-58-รวม'!D9</f>
        <v>5</v>
      </c>
      <c r="E10" s="8">
        <f>+D10/C10*100</f>
        <v>100</v>
      </c>
      <c r="F10" s="7">
        <f>+'แผน-ผล-58-รวม'!F9</f>
        <v>5</v>
      </c>
      <c r="G10" s="9">
        <f>+'แผน-ผล-58-รวม'!G9</f>
        <v>2</v>
      </c>
      <c r="H10" s="8">
        <f>+G10/F10*100</f>
        <v>40</v>
      </c>
    </row>
    <row r="11" spans="1:8" ht="21" hidden="1" customHeight="1" x14ac:dyDescent="0.5">
      <c r="A11" s="65" t="s">
        <v>85</v>
      </c>
      <c r="B11" s="6" t="str">
        <f>+'แผน-ผล-58-รวม'!B10</f>
        <v>เทคโนโลยีเลเซอร์และโฟตอนนิกส์</v>
      </c>
      <c r="C11" s="7">
        <f>+'แผน-ผล-58-รวม'!C10</f>
        <v>5</v>
      </c>
      <c r="D11" s="9">
        <f>+'แผน-ผล-58-รวม'!D10</f>
        <v>0</v>
      </c>
      <c r="E11" s="8">
        <f t="shared" si="1"/>
        <v>0</v>
      </c>
      <c r="F11" s="7">
        <f>+'แผน-ผล-58-รวม'!F10</f>
        <v>5</v>
      </c>
      <c r="G11" s="9">
        <f>+'แผน-ผล-58-รวม'!G10</f>
        <v>1</v>
      </c>
      <c r="H11" s="8">
        <f t="shared" si="0"/>
        <v>20</v>
      </c>
    </row>
    <row r="12" spans="1:8" ht="21" hidden="1" customHeight="1" x14ac:dyDescent="0.5">
      <c r="A12" s="65" t="s">
        <v>86</v>
      </c>
      <c r="B12" s="6" t="s">
        <v>21</v>
      </c>
      <c r="C12" s="7">
        <f>+'แผน-ผล-58-รวม'!C11</f>
        <v>5</v>
      </c>
      <c r="D12" s="24">
        <f>+'แผน-ผล-58-รวม'!D11</f>
        <v>0</v>
      </c>
      <c r="E12" s="8">
        <f t="shared" si="1"/>
        <v>0</v>
      </c>
      <c r="F12" s="7">
        <f>+'แผน-ผล-58-รวม'!F11</f>
        <v>5</v>
      </c>
      <c r="G12" s="9">
        <f>+'แผน-ผล-58-รวม'!G11</f>
        <v>1</v>
      </c>
      <c r="H12" s="8">
        <f t="shared" si="0"/>
        <v>20</v>
      </c>
    </row>
    <row r="13" spans="1:8" hidden="1" x14ac:dyDescent="0.5">
      <c r="A13" s="65" t="s">
        <v>87</v>
      </c>
      <c r="B13" s="6" t="s">
        <v>22</v>
      </c>
      <c r="C13" s="7">
        <f>+'แผน-ผล-58-รวม'!C12</f>
        <v>5</v>
      </c>
      <c r="D13" s="7">
        <f>+'แผน-ผล-58-รวม'!D12</f>
        <v>0</v>
      </c>
      <c r="E13" s="8">
        <f t="shared" si="1"/>
        <v>0</v>
      </c>
      <c r="F13" s="7">
        <f>+'แผน-ผล-58-รวม'!F12</f>
        <v>5</v>
      </c>
      <c r="G13" s="9">
        <f>+'แผน-ผล-58-รวม'!G12</f>
        <v>3</v>
      </c>
      <c r="H13" s="8">
        <f t="shared" si="0"/>
        <v>60</v>
      </c>
    </row>
    <row r="14" spans="1:8" ht="21" hidden="1" customHeight="1" x14ac:dyDescent="0.5">
      <c r="A14" s="65" t="s">
        <v>88</v>
      </c>
      <c r="B14" s="6" t="s">
        <v>4</v>
      </c>
      <c r="C14" s="7">
        <f>+'แผน-ผล-58-รวม'!C13</f>
        <v>5</v>
      </c>
      <c r="D14" s="7">
        <f>+'แผน-ผล-58-รวม'!D13</f>
        <v>4</v>
      </c>
      <c r="E14" s="8">
        <f t="shared" si="1"/>
        <v>80</v>
      </c>
      <c r="F14" s="7">
        <f>+'แผน-ผล-58-รวม'!F13</f>
        <v>5</v>
      </c>
      <c r="G14" s="7">
        <f>+'แผน-ผล-58-รวม'!G13</f>
        <v>5</v>
      </c>
      <c r="H14" s="8">
        <f t="shared" si="0"/>
        <v>100</v>
      </c>
    </row>
    <row r="15" spans="1:8" hidden="1" x14ac:dyDescent="0.5">
      <c r="A15" s="65" t="s">
        <v>89</v>
      </c>
      <c r="B15" s="6" t="s">
        <v>14</v>
      </c>
      <c r="C15" s="7">
        <f>+'แผน-ผล-58-รวม'!C14</f>
        <v>5</v>
      </c>
      <c r="D15" s="7">
        <f>+'แผน-ผล-58-รวม'!D14</f>
        <v>2</v>
      </c>
      <c r="E15" s="8">
        <f>+D15/C15*100</f>
        <v>40</v>
      </c>
      <c r="F15" s="7">
        <f>+'แผน-ผล-58-รวม'!F14</f>
        <v>5</v>
      </c>
      <c r="G15" s="7">
        <f>+'แผน-ผล-58-รวม'!G14</f>
        <v>2</v>
      </c>
      <c r="H15" s="8">
        <f>+G15/F15*100</f>
        <v>40</v>
      </c>
    </row>
    <row r="16" spans="1:8" ht="24" hidden="1" x14ac:dyDescent="0.55000000000000004">
      <c r="A16" s="161" t="s">
        <v>74</v>
      </c>
      <c r="B16" s="162"/>
      <c r="C16" s="10">
        <f>SUM(C6:C15)</f>
        <v>60</v>
      </c>
      <c r="D16" s="10">
        <f>SUM(D6:D15)</f>
        <v>32</v>
      </c>
      <c r="E16" s="11">
        <f>+D16/C16*100</f>
        <v>53.333333333333336</v>
      </c>
      <c r="F16" s="10">
        <f>SUM(F6:F15)</f>
        <v>55</v>
      </c>
      <c r="G16" s="10">
        <f>SUM(G6:G15)</f>
        <v>27</v>
      </c>
      <c r="H16" s="11">
        <f>+G16/F16*100</f>
        <v>49.090909090909093</v>
      </c>
    </row>
    <row r="17" spans="1:8" hidden="1" x14ac:dyDescent="0.5">
      <c r="H17" s="12" t="str">
        <f>+'แผน-ผล-58-รวม'!K46</f>
        <v>ข้อมูล ณ วันที่ 22 มีนาคม 2559</v>
      </c>
    </row>
    <row r="18" spans="1:8" hidden="1" x14ac:dyDescent="0.5">
      <c r="H18" s="12" t="str">
        <f>+'แผน-ผล-58-รวม'!K47</f>
        <v>(รวมทุกภาคการศึกษา)</v>
      </c>
    </row>
    <row r="19" spans="1:8" hidden="1" x14ac:dyDescent="0.5"/>
    <row r="20" spans="1:8" hidden="1" x14ac:dyDescent="0.5"/>
    <row r="21" spans="1:8" ht="24" hidden="1" x14ac:dyDescent="0.55000000000000004">
      <c r="A21" s="13" t="str">
        <f>+'แผน-ผล-58-รวม'!A48</f>
        <v>หมายเหตุ: แผนการรับนักศึกษา ตามแผนการเปิดสอนและเป้าหมายการรับนักศึกษาระดับบัณฑิตศึกษา ปีการศึกษา 2558</v>
      </c>
      <c r="B21" s="13"/>
    </row>
    <row r="22" spans="1:8" ht="24" hidden="1" x14ac:dyDescent="0.55000000000000004">
      <c r="A22" s="13"/>
      <c r="B22" s="13" t="str">
        <f>+'แผน-ผล-58-รวม'!B49</f>
        <v>ที่ผ่านความเห็นชอบจากสภาวิชาการ เมื่อคราวการประชุมครั้งที่ 3/2557 วันที่ 27 มีนาคม 2557</v>
      </c>
    </row>
    <row r="23" spans="1:8" hidden="1" x14ac:dyDescent="0.5"/>
    <row r="24" spans="1:8" hidden="1" x14ac:dyDescent="0.5"/>
    <row r="25" spans="1:8" hidden="1" x14ac:dyDescent="0.5"/>
    <row r="26" spans="1:8" hidden="1" x14ac:dyDescent="0.5"/>
    <row r="27" spans="1:8" hidden="1" x14ac:dyDescent="0.5"/>
    <row r="28" spans="1:8" hidden="1" x14ac:dyDescent="0.5"/>
    <row r="29" spans="1:8" hidden="1" x14ac:dyDescent="0.5"/>
    <row r="30" spans="1:8" hidden="1" x14ac:dyDescent="0.5"/>
    <row r="31" spans="1:8" hidden="1" x14ac:dyDescent="0.5"/>
    <row r="32" spans="1:8" hidden="1" x14ac:dyDescent="0.5"/>
    <row r="33" spans="1:8" s="21" customFormat="1" ht="27.75" x14ac:dyDescent="0.65">
      <c r="A33" s="169" t="s">
        <v>33</v>
      </c>
      <c r="B33" s="169"/>
      <c r="C33" s="169"/>
      <c r="D33" s="169"/>
      <c r="E33" s="169"/>
      <c r="F33" s="169"/>
      <c r="G33" s="169"/>
      <c r="H33" s="169"/>
    </row>
    <row r="34" spans="1:8" s="21" customFormat="1" ht="27.75" x14ac:dyDescent="0.65">
      <c r="A34" s="170" t="str">
        <f>+A2</f>
        <v>ประจำปีการศึกษา 2558</v>
      </c>
      <c r="B34" s="170"/>
      <c r="C34" s="170"/>
      <c r="D34" s="170"/>
      <c r="E34" s="170"/>
      <c r="F34" s="170"/>
      <c r="G34" s="170"/>
      <c r="H34" s="170"/>
    </row>
    <row r="35" spans="1:8" x14ac:dyDescent="0.5">
      <c r="A35" s="23"/>
      <c r="B35" s="23"/>
      <c r="C35" s="23"/>
      <c r="D35" s="23"/>
      <c r="E35" s="23"/>
      <c r="F35" s="23"/>
      <c r="G35" s="23"/>
      <c r="H35" s="23"/>
    </row>
    <row r="36" spans="1:8" x14ac:dyDescent="0.5">
      <c r="A36" s="171" t="s">
        <v>32</v>
      </c>
      <c r="B36" s="173" t="s">
        <v>61</v>
      </c>
      <c r="C36" s="175" t="s">
        <v>0</v>
      </c>
      <c r="D36" s="175"/>
      <c r="E36" s="175"/>
      <c r="F36" s="175" t="s">
        <v>1</v>
      </c>
      <c r="G36" s="175"/>
      <c r="H36" s="175"/>
    </row>
    <row r="37" spans="1:8" x14ac:dyDescent="0.5">
      <c r="A37" s="172"/>
      <c r="B37" s="173"/>
      <c r="C37" s="4" t="s">
        <v>15</v>
      </c>
      <c r="D37" s="4" t="s">
        <v>16</v>
      </c>
      <c r="E37" s="4" t="s">
        <v>17</v>
      </c>
      <c r="F37" s="4" t="s">
        <v>15</v>
      </c>
      <c r="G37" s="4" t="s">
        <v>16</v>
      </c>
      <c r="H37" s="4" t="s">
        <v>17</v>
      </c>
    </row>
    <row r="38" spans="1:8" x14ac:dyDescent="0.5">
      <c r="A38" s="5">
        <v>1</v>
      </c>
      <c r="B38" s="6" t="s">
        <v>6</v>
      </c>
      <c r="C38" s="7">
        <f>+'แผน-ผล-58-รวม'!C15</f>
        <v>5</v>
      </c>
      <c r="D38" s="7">
        <f>+'แผน-ผล-58-รวม'!D15</f>
        <v>3</v>
      </c>
      <c r="E38" s="8">
        <f>+D38/C38*100</f>
        <v>60</v>
      </c>
      <c r="F38" s="7">
        <f>+'แผน-ผล-58-รวม'!F15</f>
        <v>5</v>
      </c>
      <c r="G38" s="7">
        <f>+'แผน-ผล-58-รวม'!G15</f>
        <v>10</v>
      </c>
      <c r="H38" s="8">
        <f>+G38/F38*100</f>
        <v>200</v>
      </c>
    </row>
    <row r="39" spans="1:8" x14ac:dyDescent="0.5">
      <c r="A39" s="5">
        <v>2</v>
      </c>
      <c r="B39" s="6" t="s">
        <v>5</v>
      </c>
      <c r="C39" s="7">
        <f>+'แผน-ผล-58-รวม'!C16</f>
        <v>10</v>
      </c>
      <c r="D39" s="7">
        <f>+'แผน-ผล-58-รวม'!D16</f>
        <v>3</v>
      </c>
      <c r="E39" s="8">
        <f>+D39/C39*100</f>
        <v>30</v>
      </c>
      <c r="F39" s="7">
        <f>+'แผน-ผล-58-รวม'!F16</f>
        <v>5</v>
      </c>
      <c r="G39" s="7">
        <f>+'แผน-ผล-58-รวม'!G16</f>
        <v>7</v>
      </c>
      <c r="H39" s="8">
        <f>+G39/F39*100</f>
        <v>140</v>
      </c>
    </row>
    <row r="40" spans="1:8" x14ac:dyDescent="0.5">
      <c r="A40" s="5">
        <v>3</v>
      </c>
      <c r="B40" s="6" t="s">
        <v>7</v>
      </c>
      <c r="C40" s="7">
        <f>+'แผน-ผล-58-รวม'!C17</f>
        <v>10</v>
      </c>
      <c r="D40" s="7">
        <f>+'แผน-ผล-58-รวม'!D17</f>
        <v>0</v>
      </c>
      <c r="E40" s="8">
        <f>+D40/C40*100</f>
        <v>0</v>
      </c>
      <c r="F40" s="7">
        <f>+'แผน-ผล-58-รวม'!F17</f>
        <v>5</v>
      </c>
      <c r="G40" s="7">
        <f>+'แผน-ผล-58-รวม'!G17</f>
        <v>4</v>
      </c>
      <c r="H40" s="8">
        <f>+G40/F40*100</f>
        <v>80</v>
      </c>
    </row>
    <row r="41" spans="1:8" x14ac:dyDescent="0.5">
      <c r="A41" s="5">
        <v>4</v>
      </c>
      <c r="B41" s="6" t="str">
        <f>+'แผน-ผล-58-รวม'!B18</f>
        <v>สหกิจศึกษา</v>
      </c>
      <c r="C41" s="7">
        <f>+'แผน-ผล-58-รวม'!C18</f>
        <v>10</v>
      </c>
      <c r="D41" s="9">
        <f>+'แผน-ผล-58-รวม'!D18</f>
        <v>0</v>
      </c>
      <c r="E41" s="8">
        <f>+D41/C41*100</f>
        <v>0</v>
      </c>
      <c r="F41" s="7">
        <f>+'แผน-ผล-58-รวม'!F18</f>
        <v>5</v>
      </c>
      <c r="G41" s="7">
        <f>+'แผน-ผล-58-รวม'!G18</f>
        <v>0</v>
      </c>
      <c r="H41" s="8">
        <f>+G41/F41*100</f>
        <v>0</v>
      </c>
    </row>
    <row r="42" spans="1:8" ht="24" x14ac:dyDescent="0.55000000000000004">
      <c r="A42" s="161" t="s">
        <v>74</v>
      </c>
      <c r="B42" s="162"/>
      <c r="C42" s="10">
        <f>SUM(C38:C41)</f>
        <v>35</v>
      </c>
      <c r="D42" s="10">
        <f>SUM(D38:D41)</f>
        <v>6</v>
      </c>
      <c r="E42" s="11">
        <f>+D42/C42*100</f>
        <v>17.142857142857142</v>
      </c>
      <c r="F42" s="10">
        <f>SUM(F38:F41)</f>
        <v>20</v>
      </c>
      <c r="G42" s="10">
        <f>SUM(G38:G41)</f>
        <v>21</v>
      </c>
      <c r="H42" s="11">
        <f>+G42/F42*100</f>
        <v>105</v>
      </c>
    </row>
    <row r="43" spans="1:8" x14ac:dyDescent="0.5">
      <c r="H43" s="12" t="str">
        <f>+'แผน-ผล-58-รวม'!K46</f>
        <v>ข้อมูล ณ วันที่ 22 มีนาคม 2559</v>
      </c>
    </row>
    <row r="44" spans="1:8" x14ac:dyDescent="0.5">
      <c r="H44" s="12" t="str">
        <f>+'แผน-ผล-58-รวม'!K47</f>
        <v>(รวมทุกภาคการศึกษา)</v>
      </c>
    </row>
    <row r="46" spans="1:8" ht="24" x14ac:dyDescent="0.55000000000000004">
      <c r="A46" s="13" t="str">
        <f>+'แผน-ผล-58-รวม'!A48</f>
        <v>หมายเหตุ: แผนการรับนักศึกษา ตามแผนการเปิดสอนและเป้าหมายการรับนักศึกษาระดับบัณฑิตศึกษา ปีการศึกษา 2558</v>
      </c>
      <c r="B46" s="13"/>
    </row>
    <row r="47" spans="1:8" ht="24" x14ac:dyDescent="0.55000000000000004">
      <c r="A47" s="13"/>
      <c r="B47" s="13" t="str">
        <f>+'แผน-ผล-58-รวม'!B49</f>
        <v>ที่ผ่านความเห็นชอบจากสภาวิชาการ เมื่อคราวการประชุมครั้งที่ 3/2557 วันที่ 27 มีนาคม 2557</v>
      </c>
    </row>
    <row r="48" spans="1:8" hidden="1" x14ac:dyDescent="0.5"/>
    <row r="49" hidden="1" x14ac:dyDescent="0.5"/>
    <row r="50" hidden="1" x14ac:dyDescent="0.5"/>
    <row r="51" hidden="1" x14ac:dyDescent="0.5"/>
    <row r="52" hidden="1" x14ac:dyDescent="0.5"/>
    <row r="53" hidden="1" x14ac:dyDescent="0.5"/>
    <row r="54" hidden="1" x14ac:dyDescent="0.5"/>
    <row r="55" hidden="1" x14ac:dyDescent="0.5"/>
    <row r="56" hidden="1" x14ac:dyDescent="0.5"/>
    <row r="57" hidden="1" x14ac:dyDescent="0.5"/>
    <row r="58" hidden="1" x14ac:dyDescent="0.5"/>
    <row r="59" hidden="1" x14ac:dyDescent="0.5"/>
    <row r="60" hidden="1" x14ac:dyDescent="0.5"/>
    <row r="61" hidden="1" x14ac:dyDescent="0.5"/>
    <row r="62" hidden="1" x14ac:dyDescent="0.5"/>
    <row r="63" hidden="1" x14ac:dyDescent="0.5"/>
    <row r="64" hidden="1" x14ac:dyDescent="0.5"/>
    <row r="65" spans="1:8" s="21" customFormat="1" ht="27.75" hidden="1" x14ac:dyDescent="0.65">
      <c r="A65" s="169" t="s">
        <v>35</v>
      </c>
      <c r="B65" s="169"/>
      <c r="C65" s="169"/>
      <c r="D65" s="169"/>
      <c r="E65" s="169"/>
      <c r="F65" s="169"/>
      <c r="G65" s="169"/>
      <c r="H65" s="169"/>
    </row>
    <row r="66" spans="1:8" s="21" customFormat="1" ht="27.75" hidden="1" x14ac:dyDescent="0.65">
      <c r="A66" s="170" t="str">
        <f>+A2</f>
        <v>ประจำปีการศึกษา 2558</v>
      </c>
      <c r="B66" s="170"/>
      <c r="C66" s="170"/>
      <c r="D66" s="170"/>
      <c r="E66" s="170"/>
      <c r="F66" s="170"/>
      <c r="G66" s="170"/>
      <c r="H66" s="170"/>
    </row>
    <row r="67" spans="1:8" hidden="1" x14ac:dyDescent="0.5">
      <c r="A67" s="23"/>
      <c r="B67" s="23"/>
      <c r="C67" s="23"/>
      <c r="D67" s="23"/>
      <c r="E67" s="23"/>
      <c r="F67" s="23"/>
      <c r="G67" s="23"/>
      <c r="H67" s="23"/>
    </row>
    <row r="68" spans="1:8" hidden="1" x14ac:dyDescent="0.5">
      <c r="A68" s="171" t="s">
        <v>32</v>
      </c>
      <c r="B68" s="173" t="s">
        <v>61</v>
      </c>
      <c r="C68" s="175" t="s">
        <v>0</v>
      </c>
      <c r="D68" s="175"/>
      <c r="E68" s="175"/>
      <c r="F68" s="175" t="s">
        <v>1</v>
      </c>
      <c r="G68" s="175"/>
      <c r="H68" s="175"/>
    </row>
    <row r="69" spans="1:8" hidden="1" x14ac:dyDescent="0.5">
      <c r="A69" s="172"/>
      <c r="B69" s="173"/>
      <c r="C69" s="4" t="s">
        <v>15</v>
      </c>
      <c r="D69" s="4" t="s">
        <v>16</v>
      </c>
      <c r="E69" s="4" t="s">
        <v>17</v>
      </c>
      <c r="F69" s="4" t="s">
        <v>15</v>
      </c>
      <c r="G69" s="4" t="s">
        <v>16</v>
      </c>
      <c r="H69" s="4" t="s">
        <v>17</v>
      </c>
    </row>
    <row r="70" spans="1:8" hidden="1" x14ac:dyDescent="0.5">
      <c r="A70" s="5">
        <v>1</v>
      </c>
      <c r="B70" s="6" t="s">
        <v>23</v>
      </c>
      <c r="C70" s="7">
        <f>+'แผน-ผล-58-รวม'!C19</f>
        <v>10</v>
      </c>
      <c r="D70" s="7">
        <f>+'แผน-ผล-58-รวม'!D19</f>
        <v>10</v>
      </c>
      <c r="E70" s="8">
        <f>+D70/C70*100</f>
        <v>100</v>
      </c>
      <c r="F70" s="7">
        <f>+'แผน-ผล-58-รวม'!F19</f>
        <v>5</v>
      </c>
      <c r="G70" s="9">
        <f>+'แผน-ผล-58-รวม'!G19</f>
        <v>1</v>
      </c>
      <c r="H70" s="8">
        <f>+G70/F70*100</f>
        <v>20</v>
      </c>
    </row>
    <row r="71" spans="1:8" hidden="1" x14ac:dyDescent="0.5">
      <c r="A71" s="5">
        <v>2</v>
      </c>
      <c r="B71" s="6" t="s">
        <v>24</v>
      </c>
      <c r="C71" s="7">
        <f>+'แผน-ผล-58-รวม'!C20</f>
        <v>10</v>
      </c>
      <c r="D71" s="7">
        <f>+'แผน-ผล-58-รวม'!D20</f>
        <v>4</v>
      </c>
      <c r="E71" s="8">
        <f>+D71/C71*100</f>
        <v>40</v>
      </c>
      <c r="F71" s="7">
        <f>+'แผน-ผล-58-รวม'!F20</f>
        <v>5</v>
      </c>
      <c r="G71" s="7">
        <f>+'แผน-ผล-58-รวม'!G20</f>
        <v>5</v>
      </c>
      <c r="H71" s="8">
        <f>+G71/F71*100</f>
        <v>100</v>
      </c>
    </row>
    <row r="72" spans="1:8" hidden="1" x14ac:dyDescent="0.5">
      <c r="A72" s="5">
        <v>3</v>
      </c>
      <c r="B72" s="6" t="s">
        <v>25</v>
      </c>
      <c r="C72" s="7">
        <f>+'แผน-ผล-58-รวม'!C21</f>
        <v>9</v>
      </c>
      <c r="D72" s="7">
        <f>+'แผน-ผล-58-รวม'!D21</f>
        <v>6</v>
      </c>
      <c r="E72" s="8">
        <f>+D72/C72*100</f>
        <v>66.666666666666657</v>
      </c>
      <c r="F72" s="7">
        <f>+'แผน-ผล-58-รวม'!F21</f>
        <v>5</v>
      </c>
      <c r="G72" s="7">
        <f>+'แผน-ผล-58-รวม'!G21</f>
        <v>9</v>
      </c>
      <c r="H72" s="8">
        <f>+G72/F72*100</f>
        <v>180</v>
      </c>
    </row>
    <row r="73" spans="1:8" hidden="1" x14ac:dyDescent="0.5">
      <c r="A73" s="5">
        <v>4</v>
      </c>
      <c r="B73" s="6" t="s">
        <v>26</v>
      </c>
      <c r="C73" s="7">
        <f>+'แผน-ผล-58-รวม'!C22</f>
        <v>10</v>
      </c>
      <c r="D73" s="7">
        <f>+'แผน-ผล-58-รวม'!D22</f>
        <v>3</v>
      </c>
      <c r="E73" s="8">
        <f>+D73/C73*100</f>
        <v>30</v>
      </c>
      <c r="F73" s="7">
        <f>+'แผน-ผล-58-รวม'!F22</f>
        <v>5</v>
      </c>
      <c r="G73" s="7">
        <f>+'แผน-ผล-58-รวม'!G22</f>
        <v>7</v>
      </c>
      <c r="H73" s="8">
        <f>+G73/F73*100</f>
        <v>140</v>
      </c>
    </row>
    <row r="74" spans="1:8" ht="24" hidden="1" x14ac:dyDescent="0.55000000000000004">
      <c r="A74" s="161" t="s">
        <v>74</v>
      </c>
      <c r="B74" s="162"/>
      <c r="C74" s="10">
        <f>SUM(C70:C73)</f>
        <v>39</v>
      </c>
      <c r="D74" s="10">
        <f>SUM(D70:D73)</f>
        <v>23</v>
      </c>
      <c r="E74" s="11">
        <f>+D74/C74*100</f>
        <v>58.974358974358978</v>
      </c>
      <c r="F74" s="10">
        <f>SUM(F70:F73)</f>
        <v>20</v>
      </c>
      <c r="G74" s="10">
        <f>SUM(G70:G73)</f>
        <v>22</v>
      </c>
      <c r="H74" s="11">
        <f>+G74/F74*100</f>
        <v>110.00000000000001</v>
      </c>
    </row>
    <row r="75" spans="1:8" hidden="1" x14ac:dyDescent="0.5">
      <c r="H75" s="12" t="str">
        <f>+'แผน-ผล-58-รวม'!K46</f>
        <v>ข้อมูล ณ วันที่ 22 มีนาคม 2559</v>
      </c>
    </row>
    <row r="76" spans="1:8" hidden="1" x14ac:dyDescent="0.5">
      <c r="H76" s="12" t="str">
        <f>+'แผน-ผล-58-รวม'!K47</f>
        <v>(รวมทุกภาคการศึกษา)</v>
      </c>
    </row>
    <row r="77" spans="1:8" hidden="1" x14ac:dyDescent="0.5"/>
    <row r="78" spans="1:8" ht="24" hidden="1" x14ac:dyDescent="0.55000000000000004">
      <c r="A78" s="13" t="str">
        <f>+'แผน-ผล-58-รวม'!A48</f>
        <v>หมายเหตุ: แผนการรับนักศึกษา ตามแผนการเปิดสอนและเป้าหมายการรับนักศึกษาระดับบัณฑิตศึกษา ปีการศึกษา 2558</v>
      </c>
      <c r="B78" s="13"/>
    </row>
    <row r="79" spans="1:8" ht="24" hidden="1" x14ac:dyDescent="0.55000000000000004">
      <c r="A79" s="13"/>
      <c r="B79" s="13" t="str">
        <f>+'แผน-ผล-58-รวม'!B49</f>
        <v>ที่ผ่านความเห็นชอบจากสภาวิชาการ เมื่อคราวการประชุมครั้งที่ 3/2557 วันที่ 27 มีนาคม 2557</v>
      </c>
    </row>
    <row r="80" spans="1:8" hidden="1" x14ac:dyDescent="0.5"/>
    <row r="81" hidden="1" x14ac:dyDescent="0.5"/>
    <row r="82" hidden="1" x14ac:dyDescent="0.5"/>
    <row r="83" hidden="1" x14ac:dyDescent="0.5"/>
    <row r="84" hidden="1" x14ac:dyDescent="0.5"/>
    <row r="85" hidden="1" x14ac:dyDescent="0.5"/>
    <row r="86" hidden="1" x14ac:dyDescent="0.5"/>
    <row r="87" hidden="1" x14ac:dyDescent="0.5"/>
    <row r="88" hidden="1" x14ac:dyDescent="0.5"/>
    <row r="89" hidden="1" x14ac:dyDescent="0.5"/>
    <row r="90" hidden="1" x14ac:dyDescent="0.5"/>
    <row r="91" hidden="1" x14ac:dyDescent="0.5"/>
    <row r="92" hidden="1" x14ac:dyDescent="0.5"/>
    <row r="93" hidden="1" x14ac:dyDescent="0.5"/>
    <row r="94" hidden="1" x14ac:dyDescent="0.5"/>
    <row r="95" hidden="1" x14ac:dyDescent="0.5"/>
    <row r="96" hidden="1" x14ac:dyDescent="0.5"/>
    <row r="97" spans="1:8" s="21" customFormat="1" ht="27.75" hidden="1" x14ac:dyDescent="0.65">
      <c r="A97" s="169" t="s">
        <v>36</v>
      </c>
      <c r="B97" s="169"/>
      <c r="C97" s="169"/>
      <c r="D97" s="169"/>
      <c r="E97" s="169"/>
      <c r="F97" s="169"/>
      <c r="G97" s="169"/>
      <c r="H97" s="169"/>
    </row>
    <row r="98" spans="1:8" s="21" customFormat="1" ht="27.75" hidden="1" x14ac:dyDescent="0.65">
      <c r="A98" s="170" t="str">
        <f>+A2</f>
        <v>ประจำปีการศึกษา 2558</v>
      </c>
      <c r="B98" s="170"/>
      <c r="C98" s="170"/>
      <c r="D98" s="170"/>
      <c r="E98" s="170"/>
      <c r="F98" s="170"/>
      <c r="G98" s="170"/>
      <c r="H98" s="170"/>
    </row>
    <row r="99" spans="1:8" hidden="1" x14ac:dyDescent="0.5">
      <c r="A99" s="23"/>
      <c r="B99" s="23"/>
      <c r="C99" s="23"/>
      <c r="D99" s="23"/>
      <c r="E99" s="23"/>
      <c r="F99" s="23"/>
      <c r="G99" s="23"/>
      <c r="H99" s="23"/>
    </row>
    <row r="100" spans="1:8" hidden="1" x14ac:dyDescent="0.5">
      <c r="A100" s="171" t="s">
        <v>32</v>
      </c>
      <c r="B100" s="173" t="s">
        <v>61</v>
      </c>
      <c r="C100" s="175" t="s">
        <v>0</v>
      </c>
      <c r="D100" s="175"/>
      <c r="E100" s="175"/>
      <c r="F100" s="175" t="s">
        <v>1</v>
      </c>
      <c r="G100" s="175"/>
      <c r="H100" s="175"/>
    </row>
    <row r="101" spans="1:8" hidden="1" x14ac:dyDescent="0.5">
      <c r="A101" s="172"/>
      <c r="B101" s="173"/>
      <c r="C101" s="4" t="s">
        <v>15</v>
      </c>
      <c r="D101" s="4" t="s">
        <v>16</v>
      </c>
      <c r="E101" s="4" t="s">
        <v>17</v>
      </c>
      <c r="F101" s="4" t="s">
        <v>15</v>
      </c>
      <c r="G101" s="4" t="s">
        <v>16</v>
      </c>
      <c r="H101" s="4" t="s">
        <v>17</v>
      </c>
    </row>
    <row r="102" spans="1:8" ht="21" hidden="1" customHeight="1" x14ac:dyDescent="0.5">
      <c r="A102" s="65" t="s">
        <v>80</v>
      </c>
      <c r="B102" s="6" t="str">
        <f>+'แผน-ผล-58-รวม'!B24</f>
        <v>วิศวกรรมขนส่ง</v>
      </c>
      <c r="C102" s="5">
        <f>+'แผน-ผล-58-รวม'!C24</f>
        <v>3</v>
      </c>
      <c r="D102" s="5">
        <f>+'แผน-ผล-58-รวม'!D24</f>
        <v>1</v>
      </c>
      <c r="E102" s="8">
        <f t="shared" ref="E102:E122" si="2">+D102/C102*100</f>
        <v>33.333333333333329</v>
      </c>
      <c r="F102" s="5">
        <f>+'แผน-ผล-58-รวม'!F24</f>
        <v>1</v>
      </c>
      <c r="G102" s="25">
        <f>+'แผน-ผล-58-รวม'!G24</f>
        <v>2</v>
      </c>
      <c r="H102" s="8">
        <f>+G102/F102*100</f>
        <v>200</v>
      </c>
    </row>
    <row r="103" spans="1:8" hidden="1" x14ac:dyDescent="0.5">
      <c r="A103" s="65" t="s">
        <v>81</v>
      </c>
      <c r="B103" s="6" t="str">
        <f>+'แผน-ผล-58-รวม'!B25</f>
        <v>วิศวกรรมคอมพิวเตอร์</v>
      </c>
      <c r="C103" s="5">
        <f>+'แผน-ผล-58-รวม'!C25</f>
        <v>10</v>
      </c>
      <c r="D103" s="5">
        <f>+'แผน-ผล-58-รวม'!D25</f>
        <v>1</v>
      </c>
      <c r="E103" s="8">
        <f t="shared" si="2"/>
        <v>10</v>
      </c>
      <c r="F103" s="5">
        <f>+'แผน-ผล-58-รวม'!F25</f>
        <v>5</v>
      </c>
      <c r="G103" s="5">
        <f>+'แผน-ผล-58-รวม'!G25</f>
        <v>6</v>
      </c>
      <c r="H103" s="8">
        <f>+G103/F103*100</f>
        <v>120</v>
      </c>
    </row>
    <row r="104" spans="1:8" ht="21" hidden="1" customHeight="1" x14ac:dyDescent="0.5">
      <c r="A104" s="65" t="s">
        <v>82</v>
      </c>
      <c r="B104" s="6" t="str">
        <f>+'แผน-ผล-58-รวม'!B26</f>
        <v>วิศวกรรมเคมี</v>
      </c>
      <c r="C104" s="5">
        <f>+'แผน-ผล-58-รวม'!C26</f>
        <v>10</v>
      </c>
      <c r="D104" s="25">
        <f>+'แผน-ผล-58-รวม'!D26</f>
        <v>0</v>
      </c>
      <c r="E104" s="8">
        <f t="shared" si="2"/>
        <v>0</v>
      </c>
      <c r="F104" s="5">
        <f>+'แผน-ผล-58-รวม'!F26</f>
        <v>5</v>
      </c>
      <c r="G104" s="25">
        <f>+'แผน-ผล-58-รวม'!G26</f>
        <v>2</v>
      </c>
      <c r="H104" s="8">
        <f>+G104/F104*100</f>
        <v>40</v>
      </c>
    </row>
    <row r="105" spans="1:8" ht="21" hidden="1" customHeight="1" x14ac:dyDescent="0.5">
      <c r="A105" s="65" t="s">
        <v>83</v>
      </c>
      <c r="B105" s="6" t="str">
        <f>+'แผน-ผล-58-รวม'!B27</f>
        <v>วิศวกรรมเครื่องกลและระบบกระบวนการ</v>
      </c>
      <c r="C105" s="5">
        <f>+'แผน-ผล-58-รวม'!C27</f>
        <v>20</v>
      </c>
      <c r="D105" s="25">
        <f>+'แผน-ผล-58-รวม'!D27</f>
        <v>26</v>
      </c>
      <c r="E105" s="8">
        <f t="shared" si="2"/>
        <v>130</v>
      </c>
      <c r="F105" s="5">
        <f>+'แผน-ผล-58-รวม'!F27</f>
        <v>10</v>
      </c>
      <c r="G105" s="5">
        <f>+'แผน-ผล-58-รวม'!G27</f>
        <v>1</v>
      </c>
      <c r="H105" s="8">
        <f>+G105/F105*100</f>
        <v>10</v>
      </c>
    </row>
    <row r="106" spans="1:8" ht="21" hidden="1" customHeight="1" x14ac:dyDescent="0.5">
      <c r="A106" s="65" t="s">
        <v>84</v>
      </c>
      <c r="B106" s="6" t="str">
        <f>+'แผน-ผล-58-รวม'!B28</f>
        <v>วิศวกรรมเซรามิก</v>
      </c>
      <c r="C106" s="5">
        <f>+'แผน-ผล-58-รวม'!C28</f>
        <v>10</v>
      </c>
      <c r="D106" s="25">
        <f>+'แผน-ผล-58-รวม'!D28</f>
        <v>0</v>
      </c>
      <c r="E106" s="8">
        <f t="shared" si="2"/>
        <v>0</v>
      </c>
      <c r="F106" s="5">
        <f>+'แผน-ผล-58-รวม'!F28</f>
        <v>5</v>
      </c>
      <c r="G106" s="5">
        <f>+'แผน-ผล-58-รวม'!G28</f>
        <v>2</v>
      </c>
      <c r="H106" s="8">
        <f>+G106/F106*100</f>
        <v>40</v>
      </c>
    </row>
    <row r="107" spans="1:8" hidden="1" x14ac:dyDescent="0.5">
      <c r="A107" s="65" t="s">
        <v>85</v>
      </c>
      <c r="B107" s="6" t="str">
        <f>+'แผน-ผล-58-รวม'!B29</f>
        <v>วิศวกรรมโทรคมนาคม</v>
      </c>
      <c r="C107" s="5">
        <f>+'แผน-ผล-58-รวม'!C29</f>
        <v>10</v>
      </c>
      <c r="D107" s="25">
        <f>+'แผน-ผล-58-รวม'!D29</f>
        <v>12</v>
      </c>
      <c r="E107" s="8">
        <f t="shared" si="2"/>
        <v>120</v>
      </c>
      <c r="F107" s="5">
        <f>+'แผน-ผล-58-รวม'!F29</f>
        <v>5</v>
      </c>
      <c r="G107" s="5">
        <f>+'แผน-ผล-58-รวม'!G29</f>
        <v>4</v>
      </c>
      <c r="H107" s="8">
        <f t="shared" ref="H107:H122" si="3">+G107/F107*100</f>
        <v>80</v>
      </c>
    </row>
    <row r="108" spans="1:8" hidden="1" x14ac:dyDescent="0.5">
      <c r="A108" s="65" t="s">
        <v>86</v>
      </c>
      <c r="B108" s="6" t="str">
        <f>+'แผน-ผล-58-รวม'!B30</f>
        <v>วิศวกรรมพอลิเมอร์</v>
      </c>
      <c r="C108" s="5">
        <f>+'แผน-ผล-58-รวม'!C30</f>
        <v>10</v>
      </c>
      <c r="D108" s="25">
        <f>+'แผน-ผล-58-รวม'!D30</f>
        <v>0</v>
      </c>
      <c r="E108" s="8">
        <f t="shared" si="2"/>
        <v>0</v>
      </c>
      <c r="F108" s="5">
        <f>+'แผน-ผล-58-รวม'!F30</f>
        <v>5</v>
      </c>
      <c r="G108" s="5">
        <f>+'แผน-ผล-58-รวม'!G30</f>
        <v>0</v>
      </c>
      <c r="H108" s="8">
        <f t="shared" si="3"/>
        <v>0</v>
      </c>
    </row>
    <row r="109" spans="1:8" hidden="1" x14ac:dyDescent="0.5">
      <c r="A109" s="65" t="s">
        <v>87</v>
      </c>
      <c r="B109" s="6" t="str">
        <f>+'แผน-ผล-58-รวม'!B31</f>
        <v>วิศวกรรมไฟฟ้า</v>
      </c>
      <c r="C109" s="5">
        <f>+'แผน-ผล-58-รวม'!C31</f>
        <v>20</v>
      </c>
      <c r="D109" s="5">
        <f>+'แผน-ผล-58-รวม'!D31</f>
        <v>14</v>
      </c>
      <c r="E109" s="8">
        <f t="shared" si="2"/>
        <v>70</v>
      </c>
      <c r="F109" s="5">
        <f>+'แผน-ผล-58-รวม'!F31</f>
        <v>10</v>
      </c>
      <c r="G109" s="5">
        <f>+'แผน-ผล-58-รวม'!G31</f>
        <v>10</v>
      </c>
      <c r="H109" s="8">
        <f t="shared" si="3"/>
        <v>100</v>
      </c>
    </row>
    <row r="110" spans="1:8" ht="21" hidden="1" customHeight="1" x14ac:dyDescent="0.5">
      <c r="A110" s="65" t="s">
        <v>88</v>
      </c>
      <c r="B110" s="154" t="str">
        <f>+'แผน-ผล-58-รวม'!B32</f>
        <v>วิศวกรรมการโยธา ขนส่ง และทรัพยากรธรณี</v>
      </c>
      <c r="C110" s="5">
        <f>+'แผน-ผล-58-รวม'!C32</f>
        <v>20</v>
      </c>
      <c r="D110" s="5">
        <f>+'แผน-ผล-58-รวม'!D32</f>
        <v>25</v>
      </c>
      <c r="E110" s="8">
        <f t="shared" si="2"/>
        <v>125</v>
      </c>
      <c r="F110" s="5">
        <f>+'แผน-ผล-58-รวม'!F32</f>
        <v>10</v>
      </c>
      <c r="G110" s="5">
        <f>+'แผน-ผล-58-รวม'!G32</f>
        <v>4</v>
      </c>
      <c r="H110" s="8">
        <f t="shared" si="3"/>
        <v>40</v>
      </c>
    </row>
    <row r="111" spans="1:8" ht="21" hidden="1" customHeight="1" x14ac:dyDescent="0.5">
      <c r="A111" s="65" t="s">
        <v>89</v>
      </c>
      <c r="B111" s="6" t="str">
        <f>+'แผน-ผล-58-รวม'!B33</f>
        <v>วิศวกรรมสิ่งแวดล้อม</v>
      </c>
      <c r="C111" s="5">
        <f>+'แผน-ผล-58-รวม'!C33</f>
        <v>10</v>
      </c>
      <c r="D111" s="5">
        <f>+'แผน-ผล-58-รวม'!D33</f>
        <v>8</v>
      </c>
      <c r="E111" s="8">
        <f t="shared" si="2"/>
        <v>80</v>
      </c>
      <c r="F111" s="5">
        <f>+'แผน-ผล-58-รวม'!F33</f>
        <v>5</v>
      </c>
      <c r="G111" s="25">
        <f>+'แผน-ผล-58-รวม'!G33</f>
        <v>1</v>
      </c>
      <c r="H111" s="8">
        <f t="shared" si="3"/>
        <v>20</v>
      </c>
    </row>
    <row r="112" spans="1:8" ht="21" hidden="1" customHeight="1" x14ac:dyDescent="0.5">
      <c r="A112" s="65" t="s">
        <v>90</v>
      </c>
      <c r="B112" s="6" t="str">
        <f>+'แผน-ผล-58-รวม'!B34</f>
        <v>วิศวกรรมอุตสาหการและสิ่งแวดล้อม</v>
      </c>
      <c r="C112" s="5">
        <f>+'แผน-ผล-58-รวม'!C34</f>
        <v>20</v>
      </c>
      <c r="D112" s="5">
        <f>+'แผน-ผล-58-รวม'!D34</f>
        <v>10</v>
      </c>
      <c r="E112" s="8">
        <f t="shared" si="2"/>
        <v>50</v>
      </c>
      <c r="F112" s="5">
        <f>+'แผน-ผล-58-รวม'!F34</f>
        <v>10</v>
      </c>
      <c r="G112" s="5">
        <f>+'แผน-ผล-58-รวม'!G34</f>
        <v>2</v>
      </c>
      <c r="H112" s="8">
        <f t="shared" si="3"/>
        <v>20</v>
      </c>
    </row>
    <row r="113" spans="1:8" ht="21" hidden="1" customHeight="1" x14ac:dyDescent="0.5">
      <c r="A113" s="65" t="s">
        <v>91</v>
      </c>
      <c r="B113" s="6" t="str">
        <f>+'แผน-ผล-58-รวม'!B35</f>
        <v>เทคโนโลยีธรณี</v>
      </c>
      <c r="C113" s="5">
        <f>+'แผน-ผล-58-รวม'!C35</f>
        <v>10</v>
      </c>
      <c r="D113" s="5">
        <f>+'แผน-ผล-58-รวม'!D35</f>
        <v>9</v>
      </c>
      <c r="E113" s="8">
        <f t="shared" si="2"/>
        <v>90</v>
      </c>
      <c r="F113" s="5">
        <f>+'แผน-ผล-58-รวม'!F35</f>
        <v>5</v>
      </c>
      <c r="G113" s="5">
        <f>+'แผน-ผล-58-รวม'!G35</f>
        <v>2</v>
      </c>
      <c r="H113" s="8">
        <f t="shared" si="3"/>
        <v>40</v>
      </c>
    </row>
    <row r="114" spans="1:8" ht="21" hidden="1" customHeight="1" x14ac:dyDescent="0.5">
      <c r="A114" s="65" t="s">
        <v>92</v>
      </c>
      <c r="B114" s="6" t="str">
        <f>+'แผน-ผล-58-รวม'!B36</f>
        <v>วิศวกรรมเมคคาทรอนิกส์</v>
      </c>
      <c r="C114" s="5">
        <f>+'แผน-ผล-58-รวม'!C36</f>
        <v>25</v>
      </c>
      <c r="D114" s="5">
        <f>+'แผน-ผล-58-รวม'!D36</f>
        <v>27</v>
      </c>
      <c r="E114" s="8">
        <f t="shared" si="2"/>
        <v>108</v>
      </c>
      <c r="F114" s="5">
        <f>+'แผน-ผล-58-รวม'!F36</f>
        <v>10</v>
      </c>
      <c r="G114" s="5">
        <f>+'แผน-ผล-58-รวม'!G36</f>
        <v>6</v>
      </c>
      <c r="H114" s="8">
        <f t="shared" si="3"/>
        <v>60</v>
      </c>
    </row>
    <row r="115" spans="1:8" ht="21" hidden="1" customHeight="1" x14ac:dyDescent="0.5">
      <c r="A115" s="65" t="s">
        <v>93</v>
      </c>
      <c r="B115" s="6" t="str">
        <f>+'แผน-ผล-58-รวม'!B37</f>
        <v>วิศวกรรมโลหการ</v>
      </c>
      <c r="C115" s="5">
        <f>+'แผน-ผล-58-รวม'!C37</f>
        <v>10</v>
      </c>
      <c r="D115" s="5">
        <f>+'แผน-ผล-58-รวม'!D37</f>
        <v>1</v>
      </c>
      <c r="E115" s="8">
        <f t="shared" si="2"/>
        <v>10</v>
      </c>
      <c r="F115" s="5">
        <f>+'แผน-ผล-58-รวม'!F37</f>
        <v>5</v>
      </c>
      <c r="G115" s="25">
        <f>+'แผน-ผล-58-รวม'!G37</f>
        <v>0</v>
      </c>
      <c r="H115" s="8">
        <f t="shared" si="3"/>
        <v>0</v>
      </c>
    </row>
    <row r="116" spans="1:8" hidden="1" x14ac:dyDescent="0.5">
      <c r="A116" s="65" t="s">
        <v>94</v>
      </c>
      <c r="B116" s="6" t="str">
        <f>+'แผน-ผล-58-รวม'!B38</f>
        <v>วิศวกรรมเกษตรและอาหาร</v>
      </c>
      <c r="C116" s="5">
        <f>+'แผน-ผล-58-รวม'!C38</f>
        <v>10</v>
      </c>
      <c r="D116" s="5">
        <f>+'แผน-ผล-58-รวม'!D38</f>
        <v>1</v>
      </c>
      <c r="E116" s="8">
        <f t="shared" si="2"/>
        <v>10</v>
      </c>
      <c r="F116" s="5">
        <f>+'แผน-ผล-58-รวม'!F38</f>
        <v>5</v>
      </c>
      <c r="G116" s="5">
        <f>+'แผน-ผล-58-รวม'!G38</f>
        <v>3</v>
      </c>
      <c r="H116" s="8">
        <f t="shared" si="3"/>
        <v>60</v>
      </c>
    </row>
    <row r="117" spans="1:8" hidden="1" x14ac:dyDescent="0.5">
      <c r="A117" s="65" t="s">
        <v>95</v>
      </c>
      <c r="B117" s="6" t="str">
        <f>+'แผน-ผล-58-รวม'!B23</f>
        <v>วิศวกรรมการผลิต</v>
      </c>
      <c r="C117" s="5">
        <f>+'แผน-ผล-58-รวม'!C23</f>
        <v>10</v>
      </c>
      <c r="D117" s="5">
        <f>+'แผน-ผล-58-รวม'!D23</f>
        <v>3</v>
      </c>
      <c r="E117" s="8">
        <f>+D117/C117*100</f>
        <v>30</v>
      </c>
      <c r="F117" s="5">
        <f>+'แผน-ผล-58-รวม'!F23</f>
        <v>5</v>
      </c>
      <c r="G117" s="5">
        <f>+'แผน-ผล-58-รวม'!G23</f>
        <v>2</v>
      </c>
      <c r="H117" s="8">
        <f t="shared" si="3"/>
        <v>40</v>
      </c>
    </row>
    <row r="118" spans="1:8" hidden="1" x14ac:dyDescent="0.5">
      <c r="A118" s="65" t="s">
        <v>96</v>
      </c>
      <c r="B118" s="6" t="str">
        <f>+'แผน-ผล-58-รวม'!B39</f>
        <v>วิศวกรรมการจัดการพลังงาน</v>
      </c>
      <c r="C118" s="5">
        <f>+'แผน-ผล-58-รวม'!C39</f>
        <v>25</v>
      </c>
      <c r="D118" s="5">
        <f>+'แผน-ผล-58-รวม'!D39</f>
        <v>14</v>
      </c>
      <c r="E118" s="8">
        <f t="shared" si="2"/>
        <v>56.000000000000007</v>
      </c>
      <c r="F118" s="5">
        <f>+'แผน-ผล-58-รวม'!F39</f>
        <v>10</v>
      </c>
      <c r="G118" s="5">
        <f>+'แผน-ผล-58-รวม'!G39</f>
        <v>5</v>
      </c>
      <c r="H118" s="8">
        <f t="shared" si="3"/>
        <v>50</v>
      </c>
    </row>
    <row r="119" spans="1:8" ht="21" hidden="1" customHeight="1" x14ac:dyDescent="0.5">
      <c r="A119" s="65" t="s">
        <v>150</v>
      </c>
      <c r="B119" s="6" t="str">
        <f>+'แผน-ผล-58-รวม'!B40</f>
        <v>การบริหารงานก่อสร้างและสาธารณูปโภค</v>
      </c>
      <c r="C119" s="5">
        <f>+'แผน-ผล-58-รวม'!C40</f>
        <v>60</v>
      </c>
      <c r="D119" s="5">
        <f>+'แผน-ผล-58-รวม'!D40</f>
        <v>81</v>
      </c>
      <c r="E119" s="8">
        <f t="shared" si="2"/>
        <v>135</v>
      </c>
      <c r="F119" s="5">
        <f>+'แผน-ผล-58-รวม'!F40</f>
        <v>5</v>
      </c>
      <c r="G119" s="5">
        <f>+'แผน-ผล-58-รวม'!G40</f>
        <v>2</v>
      </c>
      <c r="H119" s="8">
        <f t="shared" si="3"/>
        <v>40</v>
      </c>
    </row>
    <row r="120" spans="1:8" hidden="1" x14ac:dyDescent="0.5">
      <c r="A120" s="65" t="s">
        <v>151</v>
      </c>
      <c r="B120" s="6" t="str">
        <f>+'แผน-ผล-58-รวม'!B41</f>
        <v>วิศวกรรมอิเล็กทรอนิกส์และโฟตอนนิกส์</v>
      </c>
      <c r="C120" s="5">
        <f>+'แผน-ผล-58-รวม'!C41</f>
        <v>10</v>
      </c>
      <c r="D120" s="5">
        <f>+'แผน-ผล-58-รวม'!D41</f>
        <v>8</v>
      </c>
      <c r="E120" s="8">
        <f>+D120/C120*100</f>
        <v>80</v>
      </c>
      <c r="F120" s="5">
        <f>+'แผน-ผล-58-รวม'!F41</f>
        <v>5</v>
      </c>
      <c r="G120" s="5">
        <f>+'แผน-ผล-58-รวม'!G41</f>
        <v>0</v>
      </c>
      <c r="H120" s="8">
        <f t="shared" si="3"/>
        <v>0</v>
      </c>
    </row>
    <row r="121" spans="1:8" hidden="1" x14ac:dyDescent="0.5">
      <c r="A121" s="65" t="s">
        <v>152</v>
      </c>
      <c r="B121" s="6" t="str">
        <f>+'แผน-ผล-58-รวม'!B42</f>
        <v>วิศวกรรมวัสดุ</v>
      </c>
      <c r="C121" s="5">
        <f>+'แผน-ผล-58-รวม'!C42</f>
        <v>20</v>
      </c>
      <c r="D121" s="5">
        <f>+'แผน-ผล-58-รวม'!D42</f>
        <v>2</v>
      </c>
      <c r="E121" s="8">
        <f>+D121/C121*100</f>
        <v>10</v>
      </c>
      <c r="F121" s="5">
        <f>+'แผน-ผล-58-รวม'!F42</f>
        <v>10</v>
      </c>
      <c r="G121" s="5">
        <f>+'แผน-ผล-58-รวม'!G42</f>
        <v>4</v>
      </c>
      <c r="H121" s="8">
        <f t="shared" si="3"/>
        <v>40</v>
      </c>
    </row>
    <row r="122" spans="1:8" ht="24" hidden="1" x14ac:dyDescent="0.55000000000000004">
      <c r="A122" s="161" t="s">
        <v>74</v>
      </c>
      <c r="B122" s="162"/>
      <c r="C122" s="10">
        <f>SUM(C102:C121)</f>
        <v>323</v>
      </c>
      <c r="D122" s="10">
        <f>SUM(D102:D121)</f>
        <v>243</v>
      </c>
      <c r="E122" s="11">
        <f t="shared" si="2"/>
        <v>75.232198142414859</v>
      </c>
      <c r="F122" s="10">
        <f>SUM(F102:F121)</f>
        <v>131</v>
      </c>
      <c r="G122" s="10">
        <f>SUM(G102:G121)</f>
        <v>58</v>
      </c>
      <c r="H122" s="11">
        <f t="shared" si="3"/>
        <v>44.274809160305345</v>
      </c>
    </row>
    <row r="123" spans="1:8" hidden="1" x14ac:dyDescent="0.5">
      <c r="H123" s="12" t="str">
        <f>+'แผน-ผล-58-รวม'!K46</f>
        <v>ข้อมูล ณ วันที่ 22 มีนาคม 2559</v>
      </c>
    </row>
    <row r="124" spans="1:8" hidden="1" x14ac:dyDescent="0.5">
      <c r="H124" s="12" t="str">
        <f>+'แผน-ผล-58-รวม'!K47</f>
        <v>(รวมทุกภาคการศึกษา)</v>
      </c>
    </row>
    <row r="125" spans="1:8" hidden="1" x14ac:dyDescent="0.5">
      <c r="H125" s="12"/>
    </row>
    <row r="126" spans="1:8" ht="24" hidden="1" x14ac:dyDescent="0.55000000000000004">
      <c r="A126" s="13" t="str">
        <f>+'แผน-ผล-58-รวม'!A48</f>
        <v>หมายเหตุ: แผนการรับนักศึกษา ตามแผนการเปิดสอนและเป้าหมายการรับนักศึกษาระดับบัณฑิตศึกษา ปีการศึกษา 2558</v>
      </c>
      <c r="B126" s="13"/>
    </row>
    <row r="127" spans="1:8" ht="24" hidden="1" x14ac:dyDescent="0.55000000000000004">
      <c r="A127" s="13"/>
      <c r="B127" s="13" t="str">
        <f>+'แผน-ผล-58-รวม'!B49</f>
        <v>ที่ผ่านความเห็นชอบจากสภาวิชาการ เมื่อคราวการประชุมครั้งที่ 3/2557 วันที่ 27 มีนาคม 2557</v>
      </c>
    </row>
    <row r="128" spans="1:8" hidden="1" x14ac:dyDescent="0.5"/>
    <row r="129" spans="1:8" s="21" customFormat="1" ht="27.75" hidden="1" x14ac:dyDescent="0.65">
      <c r="A129" s="169" t="s">
        <v>73</v>
      </c>
      <c r="B129" s="169"/>
      <c r="C129" s="169"/>
      <c r="D129" s="169"/>
      <c r="E129" s="169"/>
      <c r="F129" s="169"/>
      <c r="G129" s="169"/>
      <c r="H129" s="169"/>
    </row>
    <row r="130" spans="1:8" s="21" customFormat="1" ht="27.75" hidden="1" x14ac:dyDescent="0.65">
      <c r="A130" s="170" t="str">
        <f>+A34</f>
        <v>ประจำปีการศึกษา 2558</v>
      </c>
      <c r="B130" s="170"/>
      <c r="C130" s="170"/>
      <c r="D130" s="170"/>
      <c r="E130" s="170"/>
      <c r="F130" s="170"/>
      <c r="G130" s="170"/>
      <c r="H130" s="170"/>
    </row>
    <row r="131" spans="1:8" hidden="1" x14ac:dyDescent="0.5">
      <c r="A131" s="23"/>
      <c r="B131" s="23"/>
      <c r="C131" s="23"/>
      <c r="D131" s="23"/>
      <c r="E131" s="23"/>
      <c r="F131" s="23"/>
      <c r="G131" s="23"/>
      <c r="H131" s="23"/>
    </row>
    <row r="132" spans="1:8" hidden="1" x14ac:dyDescent="0.5">
      <c r="A132" s="171" t="s">
        <v>32</v>
      </c>
      <c r="B132" s="173" t="s">
        <v>61</v>
      </c>
      <c r="C132" s="175" t="s">
        <v>0</v>
      </c>
      <c r="D132" s="175"/>
      <c r="E132" s="175"/>
      <c r="F132" s="175" t="s">
        <v>1</v>
      </c>
      <c r="G132" s="175"/>
      <c r="H132" s="175"/>
    </row>
    <row r="133" spans="1:8" hidden="1" x14ac:dyDescent="0.5">
      <c r="A133" s="172"/>
      <c r="B133" s="173"/>
      <c r="C133" s="4" t="s">
        <v>15</v>
      </c>
      <c r="D133" s="4" t="s">
        <v>16</v>
      </c>
      <c r="E133" s="4" t="s">
        <v>17</v>
      </c>
      <c r="F133" s="4" t="s">
        <v>15</v>
      </c>
      <c r="G133" s="4" t="s">
        <v>16</v>
      </c>
      <c r="H133" s="4" t="s">
        <v>17</v>
      </c>
    </row>
    <row r="134" spans="1:8" ht="21" hidden="1" customHeight="1" x14ac:dyDescent="0.5">
      <c r="A134" s="5">
        <v>1</v>
      </c>
      <c r="B134" s="6" t="str">
        <f>+'แผน-ผล-58-รวม'!B43</f>
        <v>มลพิษสิ่งแวดล้อมและความปลอดภัย</v>
      </c>
      <c r="C134" s="5">
        <f>+'แผน-ผล-58-รวม'!C43</f>
        <v>5</v>
      </c>
      <c r="D134" s="5">
        <f>+'แผน-ผล-58-รวม'!D43</f>
        <v>2</v>
      </c>
      <c r="E134" s="26">
        <f>+'แผน-ผล-58-รวม'!E42</f>
        <v>10</v>
      </c>
      <c r="F134" s="174"/>
      <c r="G134" s="174"/>
      <c r="H134" s="174"/>
    </row>
    <row r="135" spans="1:8" ht="21" hidden="1" customHeight="1" x14ac:dyDescent="0.5">
      <c r="A135" s="5">
        <v>2</v>
      </c>
      <c r="B135" s="6" t="str">
        <f>+'แผน-ผล-58-รวม'!B44</f>
        <v>เวชศาสตร์ชุมชนและเวชศาสตร์ครอบครัว</v>
      </c>
      <c r="C135" s="5">
        <f>+'แผน-ผล-58-รวม'!C44</f>
        <v>0</v>
      </c>
      <c r="D135" s="5">
        <f>+'แผน-ผล-58-รวม'!D44</f>
        <v>0</v>
      </c>
      <c r="E135" s="26" t="e">
        <f>+'แผน-ผล-58-รวม'!E44</f>
        <v>#DIV/0!</v>
      </c>
      <c r="F135" s="5">
        <f>+'แผน-ผล-58-รวม'!F44</f>
        <v>0</v>
      </c>
      <c r="G135" s="5">
        <f>+'แผน-ผล-58-รวม'!G44</f>
        <v>0</v>
      </c>
      <c r="H135" s="26">
        <f>+'แผน-ผล-58-รวม'!H44</f>
        <v>0</v>
      </c>
    </row>
    <row r="136" spans="1:8" ht="24" hidden="1" x14ac:dyDescent="0.55000000000000004">
      <c r="A136" s="161" t="s">
        <v>74</v>
      </c>
      <c r="B136" s="162"/>
      <c r="C136" s="10">
        <f>SUM(C124:C135)</f>
        <v>5</v>
      </c>
      <c r="D136" s="10">
        <f>SUM(D124:D135)</f>
        <v>2</v>
      </c>
      <c r="E136" s="11">
        <f>+D136/C136*100</f>
        <v>40</v>
      </c>
      <c r="F136" s="10">
        <f>+F135</f>
        <v>0</v>
      </c>
      <c r="G136" s="10">
        <f>SUM(G135)</f>
        <v>0</v>
      </c>
      <c r="H136" s="11">
        <v>0</v>
      </c>
    </row>
    <row r="137" spans="1:8" hidden="1" x14ac:dyDescent="0.5">
      <c r="H137" s="12" t="str">
        <f>+'แผน-ผล-58-รวม'!K46</f>
        <v>ข้อมูล ณ วันที่ 22 มีนาคม 2559</v>
      </c>
    </row>
    <row r="138" spans="1:8" hidden="1" x14ac:dyDescent="0.5">
      <c r="H138" s="12" t="str">
        <f>+'แผน-ผล-58-รวม'!K47</f>
        <v>(รวมทุกภาคการศึกษา)</v>
      </c>
    </row>
    <row r="139" spans="1:8" hidden="1" x14ac:dyDescent="0.5"/>
    <row r="140" spans="1:8" hidden="1" x14ac:dyDescent="0.5"/>
    <row r="141" spans="1:8" hidden="1" x14ac:dyDescent="0.5"/>
    <row r="142" spans="1:8" hidden="1" x14ac:dyDescent="0.5"/>
    <row r="143" spans="1:8" ht="24" hidden="1" x14ac:dyDescent="0.55000000000000004">
      <c r="A143" s="13" t="str">
        <f>+'แผน-ผล-58-รวม'!A48</f>
        <v>หมายเหตุ: แผนการรับนักศึกษา ตามแผนการเปิดสอนและเป้าหมายการรับนักศึกษาระดับบัณฑิตศึกษา ปีการศึกษา 2558</v>
      </c>
      <c r="B143" s="13"/>
    </row>
    <row r="144" spans="1:8" ht="24" hidden="1" x14ac:dyDescent="0.55000000000000004">
      <c r="A144" s="13"/>
      <c r="B144" s="13" t="str">
        <f>+'แผน-ผล-58-รวม'!B49</f>
        <v>ที่ผ่านความเห็นชอบจากสภาวิชาการ เมื่อคราวการประชุมครั้งที่ 3/2557 วันที่ 27 มีนาคม 2557</v>
      </c>
    </row>
    <row r="145" hidden="1" x14ac:dyDescent="0.5"/>
    <row r="146" hidden="1" x14ac:dyDescent="0.5"/>
    <row r="147" hidden="1" x14ac:dyDescent="0.5"/>
    <row r="148" hidden="1" x14ac:dyDescent="0.5"/>
    <row r="149" hidden="1" x14ac:dyDescent="0.5"/>
    <row r="150" hidden="1" x14ac:dyDescent="0.5"/>
    <row r="151" hidden="1" x14ac:dyDescent="0.5"/>
    <row r="152" hidden="1" x14ac:dyDescent="0.5"/>
    <row r="153" hidden="1" x14ac:dyDescent="0.5"/>
    <row r="154" hidden="1" x14ac:dyDescent="0.5"/>
    <row r="155" hidden="1" x14ac:dyDescent="0.5"/>
    <row r="156" hidden="1" x14ac:dyDescent="0.5"/>
    <row r="157" hidden="1" x14ac:dyDescent="0.5"/>
    <row r="158" hidden="1" x14ac:dyDescent="0.5"/>
    <row r="159" hidden="1" x14ac:dyDescent="0.5"/>
    <row r="160" hidden="1" x14ac:dyDescent="0.5"/>
    <row r="161" hidden="1" x14ac:dyDescent="0.5"/>
    <row r="162" hidden="1" x14ac:dyDescent="0.5"/>
    <row r="163" hidden="1" x14ac:dyDescent="0.5"/>
    <row r="164" hidden="1" x14ac:dyDescent="0.5"/>
    <row r="165" hidden="1" x14ac:dyDescent="0.5"/>
    <row r="166" hidden="1" x14ac:dyDescent="0.5"/>
    <row r="167" hidden="1" x14ac:dyDescent="0.5"/>
    <row r="168" hidden="1" x14ac:dyDescent="0.5"/>
    <row r="169" hidden="1" x14ac:dyDescent="0.5"/>
    <row r="170" hidden="1" x14ac:dyDescent="0.5"/>
    <row r="171" hidden="1" x14ac:dyDescent="0.5"/>
    <row r="172" hidden="1" x14ac:dyDescent="0.5"/>
    <row r="173" hidden="1" x14ac:dyDescent="0.5"/>
    <row r="174" hidden="1" x14ac:dyDescent="0.5"/>
    <row r="175" hidden="1" x14ac:dyDescent="0.5"/>
    <row r="176" hidden="1" x14ac:dyDescent="0.5"/>
    <row r="177" hidden="1" x14ac:dyDescent="0.5"/>
    <row r="178" hidden="1" x14ac:dyDescent="0.5"/>
    <row r="179" hidden="1" x14ac:dyDescent="0.5"/>
    <row r="180" hidden="1" x14ac:dyDescent="0.5"/>
    <row r="181" hidden="1" x14ac:dyDescent="0.5"/>
    <row r="182" hidden="1" x14ac:dyDescent="0.5"/>
    <row r="183" hidden="1" x14ac:dyDescent="0.5"/>
    <row r="184" hidden="1" x14ac:dyDescent="0.5"/>
    <row r="185" hidden="1" x14ac:dyDescent="0.5"/>
    <row r="186" hidden="1" x14ac:dyDescent="0.5"/>
    <row r="187" hidden="1" x14ac:dyDescent="0.5"/>
    <row r="188" hidden="1" x14ac:dyDescent="0.5"/>
    <row r="189" hidden="1" x14ac:dyDescent="0.5"/>
    <row r="190" hidden="1" x14ac:dyDescent="0.5"/>
    <row r="191" hidden="1" x14ac:dyDescent="0.5"/>
    <row r="192" hidden="1" x14ac:dyDescent="0.5"/>
    <row r="193" hidden="1" x14ac:dyDescent="0.5"/>
    <row r="194" hidden="1" x14ac:dyDescent="0.5"/>
    <row r="195" hidden="1" x14ac:dyDescent="0.5"/>
    <row r="196" hidden="1" x14ac:dyDescent="0.5"/>
    <row r="197" hidden="1" x14ac:dyDescent="0.5"/>
    <row r="198" hidden="1" x14ac:dyDescent="0.5"/>
    <row r="199" hidden="1" x14ac:dyDescent="0.5"/>
    <row r="200" hidden="1" x14ac:dyDescent="0.5"/>
    <row r="201" hidden="1" x14ac:dyDescent="0.5"/>
    <row r="202" hidden="1" x14ac:dyDescent="0.5"/>
    <row r="203" hidden="1" x14ac:dyDescent="0.5"/>
    <row r="204" hidden="1" x14ac:dyDescent="0.5"/>
    <row r="205" hidden="1" x14ac:dyDescent="0.5"/>
    <row r="206" hidden="1" x14ac:dyDescent="0.5"/>
    <row r="207" hidden="1" x14ac:dyDescent="0.5"/>
    <row r="208" hidden="1" x14ac:dyDescent="0.5"/>
    <row r="209" hidden="1" x14ac:dyDescent="0.5"/>
    <row r="210" hidden="1" x14ac:dyDescent="0.5"/>
    <row r="211" hidden="1" x14ac:dyDescent="0.5"/>
    <row r="212" hidden="1" x14ac:dyDescent="0.5"/>
    <row r="213" hidden="1" x14ac:dyDescent="0.5"/>
    <row r="214" hidden="1" x14ac:dyDescent="0.5"/>
    <row r="215" hidden="1" x14ac:dyDescent="0.5"/>
    <row r="216" hidden="1" x14ac:dyDescent="0.5"/>
    <row r="217" hidden="1" x14ac:dyDescent="0.5"/>
    <row r="218" hidden="1" x14ac:dyDescent="0.5"/>
    <row r="219" hidden="1" x14ac:dyDescent="0.5"/>
    <row r="220" hidden="1" x14ac:dyDescent="0.5"/>
    <row r="221" hidden="1" x14ac:dyDescent="0.5"/>
    <row r="222" hidden="1" x14ac:dyDescent="0.5"/>
    <row r="223" hidden="1" x14ac:dyDescent="0.5"/>
    <row r="224" hidden="1" x14ac:dyDescent="0.5"/>
    <row r="225" hidden="1" x14ac:dyDescent="0.5"/>
    <row r="226" hidden="1" x14ac:dyDescent="0.5"/>
    <row r="227" hidden="1" x14ac:dyDescent="0.5"/>
    <row r="228" hidden="1" x14ac:dyDescent="0.5"/>
    <row r="229" hidden="1" x14ac:dyDescent="0.5"/>
    <row r="230" hidden="1" x14ac:dyDescent="0.5"/>
    <row r="231" hidden="1" x14ac:dyDescent="0.5"/>
    <row r="232" hidden="1" x14ac:dyDescent="0.5"/>
  </sheetData>
  <mergeCells count="36">
    <mergeCell ref="F134:H134"/>
    <mergeCell ref="A136:B136"/>
    <mergeCell ref="A122:B122"/>
    <mergeCell ref="A129:H129"/>
    <mergeCell ref="A130:H130"/>
    <mergeCell ref="A132:A133"/>
    <mergeCell ref="B132:B133"/>
    <mergeCell ref="C132:E132"/>
    <mergeCell ref="F132:H132"/>
    <mergeCell ref="A74:B74"/>
    <mergeCell ref="A97:H97"/>
    <mergeCell ref="A98:H98"/>
    <mergeCell ref="A100:A101"/>
    <mergeCell ref="B100:B101"/>
    <mergeCell ref="C100:E100"/>
    <mergeCell ref="F100:H100"/>
    <mergeCell ref="A42:B42"/>
    <mergeCell ref="A65:H65"/>
    <mergeCell ref="A66:H66"/>
    <mergeCell ref="A68:A69"/>
    <mergeCell ref="B68:B69"/>
    <mergeCell ref="C68:E68"/>
    <mergeCell ref="F68:H68"/>
    <mergeCell ref="A16:B16"/>
    <mergeCell ref="A33:H33"/>
    <mergeCell ref="A34:H34"/>
    <mergeCell ref="A36:A37"/>
    <mergeCell ref="B36:B37"/>
    <mergeCell ref="C36:E36"/>
    <mergeCell ref="F36:H36"/>
    <mergeCell ref="A1:H1"/>
    <mergeCell ref="A2:H2"/>
    <mergeCell ref="A4:A5"/>
    <mergeCell ref="B4:B5"/>
    <mergeCell ref="C4:E4"/>
    <mergeCell ref="F4:H4"/>
  </mergeCells>
  <pageMargins left="0.59" right="0.23" top="0.95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I88"/>
  <sheetViews>
    <sheetView zoomScale="130" zoomScaleNormal="130" workbookViewId="0">
      <selection activeCell="F39" sqref="F39"/>
    </sheetView>
  </sheetViews>
  <sheetFormatPr defaultRowHeight="21.75" x14ac:dyDescent="0.5"/>
  <cols>
    <col min="1" max="1" width="8.42578125" style="1" customWidth="1"/>
    <col min="2" max="2" width="19.42578125" style="1" customWidth="1"/>
    <col min="3" max="3" width="4.7109375" style="1" bestFit="1" customWidth="1"/>
    <col min="4" max="4" width="3.42578125" style="1" bestFit="1" customWidth="1"/>
    <col min="5" max="5" width="6.7109375" style="1" customWidth="1"/>
    <col min="6" max="6" width="34.85546875" style="1" bestFit="1" customWidth="1"/>
    <col min="7" max="7" width="29.28515625" style="1" customWidth="1"/>
    <col min="8" max="16384" width="9.140625" style="1"/>
  </cols>
  <sheetData>
    <row r="1" spans="1:9" ht="27.75" x14ac:dyDescent="0.65">
      <c r="A1" s="169" t="s">
        <v>77</v>
      </c>
      <c r="B1" s="169"/>
      <c r="C1" s="169"/>
      <c r="D1" s="169"/>
      <c r="E1" s="169"/>
      <c r="F1" s="169"/>
      <c r="G1" s="169"/>
    </row>
    <row r="2" spans="1:9" ht="27.75" x14ac:dyDescent="0.65">
      <c r="A2" s="170" t="s">
        <v>397</v>
      </c>
      <c r="B2" s="170"/>
      <c r="C2" s="170"/>
      <c r="D2" s="170"/>
      <c r="E2" s="170"/>
      <c r="F2" s="170"/>
      <c r="G2" s="170"/>
    </row>
    <row r="3" spans="1:9" ht="27.75" x14ac:dyDescent="0.65">
      <c r="A3" s="157"/>
      <c r="B3" s="157"/>
      <c r="C3" s="157"/>
      <c r="D3" s="157"/>
      <c r="E3" s="157"/>
      <c r="F3" s="157"/>
      <c r="G3" s="157"/>
    </row>
    <row r="4" spans="1:9" ht="18.75" customHeight="1" x14ac:dyDescent="0.5">
      <c r="A4" s="116" t="s">
        <v>37</v>
      </c>
      <c r="B4" s="115"/>
      <c r="C4" s="176"/>
      <c r="D4" s="176"/>
      <c r="E4" s="176"/>
      <c r="F4" s="112"/>
      <c r="G4" s="112"/>
    </row>
    <row r="5" spans="1:9" s="21" customFormat="1" ht="27.75" customHeight="1" x14ac:dyDescent="0.65">
      <c r="A5" s="115"/>
      <c r="B5" s="115"/>
      <c r="C5" s="113"/>
      <c r="D5" s="113"/>
      <c r="E5" s="113"/>
      <c r="F5" s="114"/>
      <c r="G5" s="114"/>
      <c r="H5" s="158"/>
      <c r="I5" s="158"/>
    </row>
    <row r="6" spans="1:9" ht="18.75" customHeight="1" x14ac:dyDescent="0.5">
      <c r="A6" s="171" t="s">
        <v>32</v>
      </c>
      <c r="B6" s="173" t="s">
        <v>61</v>
      </c>
      <c r="C6" s="175" t="s">
        <v>1</v>
      </c>
      <c r="D6" s="175"/>
      <c r="E6" s="175"/>
      <c r="F6" s="31" t="s">
        <v>97</v>
      </c>
      <c r="G6" s="31" t="s">
        <v>104</v>
      </c>
    </row>
    <row r="7" spans="1:9" x14ac:dyDescent="0.5">
      <c r="A7" s="172"/>
      <c r="B7" s="173"/>
      <c r="C7" s="4" t="s">
        <v>15</v>
      </c>
      <c r="D7" s="4" t="s">
        <v>16</v>
      </c>
      <c r="E7" s="4" t="s">
        <v>17</v>
      </c>
      <c r="F7" s="32" t="s">
        <v>282</v>
      </c>
      <c r="G7" s="32" t="s">
        <v>397</v>
      </c>
    </row>
    <row r="8" spans="1:9" x14ac:dyDescent="0.5">
      <c r="A8" s="45">
        <v>1</v>
      </c>
      <c r="B8" s="46" t="s">
        <v>6</v>
      </c>
      <c r="C8" s="47">
        <v>5</v>
      </c>
      <c r="D8" s="47">
        <v>10</v>
      </c>
      <c r="E8" s="48">
        <f>+D8/C8*100</f>
        <v>200</v>
      </c>
      <c r="F8" s="68" t="s">
        <v>321</v>
      </c>
      <c r="G8" s="144" t="s">
        <v>402</v>
      </c>
    </row>
    <row r="9" spans="1:9" x14ac:dyDescent="0.5">
      <c r="A9" s="33"/>
      <c r="B9" s="34"/>
      <c r="C9" s="35"/>
      <c r="D9" s="35"/>
      <c r="E9" s="36"/>
      <c r="F9" s="51" t="s">
        <v>320</v>
      </c>
      <c r="G9" s="51"/>
    </row>
    <row r="10" spans="1:9" x14ac:dyDescent="0.5">
      <c r="A10" s="33"/>
      <c r="B10" s="34"/>
      <c r="C10" s="35"/>
      <c r="D10" s="35"/>
      <c r="E10" s="36"/>
      <c r="F10" s="51" t="s">
        <v>316</v>
      </c>
      <c r="G10" s="51"/>
    </row>
    <row r="11" spans="1:9" x14ac:dyDescent="0.5">
      <c r="A11" s="33"/>
      <c r="B11" s="34"/>
      <c r="C11" s="35"/>
      <c r="D11" s="35"/>
      <c r="E11" s="36"/>
      <c r="F11" s="37" t="s">
        <v>317</v>
      </c>
      <c r="G11" s="37"/>
    </row>
    <row r="12" spans="1:9" x14ac:dyDescent="0.5">
      <c r="A12" s="33"/>
      <c r="B12" s="34"/>
      <c r="C12" s="59"/>
      <c r="D12" s="59"/>
      <c r="E12" s="60"/>
      <c r="F12" s="50" t="s">
        <v>399</v>
      </c>
      <c r="G12" s="53"/>
    </row>
    <row r="13" spans="1:9" s="21" customFormat="1" ht="27.75" x14ac:dyDescent="0.65">
      <c r="A13" s="63"/>
      <c r="B13" s="34"/>
      <c r="C13" s="35"/>
      <c r="D13" s="35"/>
      <c r="E13" s="36"/>
      <c r="F13" s="97" t="s">
        <v>228</v>
      </c>
      <c r="G13" s="37"/>
      <c r="H13" s="158"/>
      <c r="I13" s="158"/>
    </row>
    <row r="14" spans="1:9" x14ac:dyDescent="0.5">
      <c r="A14" s="33">
        <v>2</v>
      </c>
      <c r="B14" s="34" t="s">
        <v>5</v>
      </c>
      <c r="C14" s="35">
        <v>5</v>
      </c>
      <c r="D14" s="35">
        <v>7</v>
      </c>
      <c r="E14" s="36">
        <f>+D14/C14*100</f>
        <v>140</v>
      </c>
      <c r="F14" s="37" t="s">
        <v>311</v>
      </c>
      <c r="G14" s="37"/>
    </row>
    <row r="15" spans="1:9" x14ac:dyDescent="0.5">
      <c r="A15" s="33"/>
      <c r="B15" s="34"/>
      <c r="C15" s="35"/>
      <c r="D15" s="35"/>
      <c r="E15" s="36"/>
      <c r="F15" s="51" t="s">
        <v>312</v>
      </c>
      <c r="G15" s="51"/>
    </row>
    <row r="16" spans="1:9" x14ac:dyDescent="0.5">
      <c r="A16" s="33"/>
      <c r="B16" s="34"/>
      <c r="C16" s="35"/>
      <c r="D16" s="35"/>
      <c r="E16" s="36"/>
      <c r="F16" s="51" t="s">
        <v>313</v>
      </c>
      <c r="G16" s="51"/>
    </row>
    <row r="17" spans="1:7" x14ac:dyDescent="0.5">
      <c r="A17" s="38"/>
      <c r="B17" s="39"/>
      <c r="C17" s="40"/>
      <c r="D17" s="40"/>
      <c r="E17" s="41"/>
      <c r="F17" s="42"/>
      <c r="G17" s="42"/>
    </row>
    <row r="18" spans="1:7" ht="24" x14ac:dyDescent="0.55000000000000004">
      <c r="A18" s="30"/>
    </row>
    <row r="19" spans="1:7" ht="24" x14ac:dyDescent="0.55000000000000004">
      <c r="A19" s="30"/>
    </row>
    <row r="20" spans="1:7" ht="24" x14ac:dyDescent="0.55000000000000004">
      <c r="A20" s="30"/>
    </row>
    <row r="21" spans="1:7" ht="24" x14ac:dyDescent="0.55000000000000004">
      <c r="A21" s="30"/>
    </row>
    <row r="22" spans="1:7" ht="24" x14ac:dyDescent="0.55000000000000004">
      <c r="A22" s="30" t="s">
        <v>76</v>
      </c>
    </row>
    <row r="23" spans="1:7" ht="24" x14ac:dyDescent="0.55000000000000004">
      <c r="A23" s="30"/>
    </row>
    <row r="24" spans="1:7" ht="24" x14ac:dyDescent="0.55000000000000004">
      <c r="A24" s="30"/>
    </row>
    <row r="25" spans="1:7" ht="24" x14ac:dyDescent="0.55000000000000004">
      <c r="A25" s="30"/>
    </row>
    <row r="26" spans="1:7" ht="24" x14ac:dyDescent="0.55000000000000004">
      <c r="A26" s="30"/>
    </row>
    <row r="27" spans="1:7" ht="24" x14ac:dyDescent="0.55000000000000004">
      <c r="A27" s="30"/>
    </row>
    <row r="28" spans="1:7" ht="24" x14ac:dyDescent="0.55000000000000004">
      <c r="A28" s="30"/>
    </row>
    <row r="29" spans="1:7" ht="24" x14ac:dyDescent="0.55000000000000004">
      <c r="A29" s="30"/>
    </row>
    <row r="30" spans="1:7" ht="24" x14ac:dyDescent="0.55000000000000004">
      <c r="A30" s="30"/>
    </row>
    <row r="31" spans="1:7" ht="24" x14ac:dyDescent="0.55000000000000004">
      <c r="A31" s="30"/>
    </row>
    <row r="32" spans="1:7" ht="24" x14ac:dyDescent="0.55000000000000004">
      <c r="A32" s="30"/>
    </row>
    <row r="33" spans="1:9" ht="24" x14ac:dyDescent="0.55000000000000004">
      <c r="A33" s="30"/>
    </row>
    <row r="34" spans="1:9" ht="24" x14ac:dyDescent="0.55000000000000004">
      <c r="A34" s="30"/>
    </row>
    <row r="35" spans="1:9" ht="24" x14ac:dyDescent="0.55000000000000004">
      <c r="A35" s="30"/>
    </row>
    <row r="36" spans="1:9" s="21" customFormat="1" ht="27.75" x14ac:dyDescent="0.65">
      <c r="A36" s="169" t="s">
        <v>101</v>
      </c>
      <c r="B36" s="169"/>
      <c r="C36" s="169"/>
      <c r="D36" s="169"/>
      <c r="E36" s="169"/>
      <c r="F36" s="169"/>
      <c r="G36" s="169"/>
      <c r="H36" s="20"/>
      <c r="I36" s="20"/>
    </row>
    <row r="37" spans="1:9" s="21" customFormat="1" ht="27.75" x14ac:dyDescent="0.65">
      <c r="A37" s="170" t="s">
        <v>397</v>
      </c>
      <c r="B37" s="170"/>
      <c r="C37" s="170"/>
      <c r="D37" s="170"/>
      <c r="E37" s="170"/>
      <c r="F37" s="170"/>
      <c r="G37" s="170"/>
      <c r="H37" s="22"/>
      <c r="I37" s="22"/>
    </row>
    <row r="38" spans="1:9" ht="24" x14ac:dyDescent="0.55000000000000004">
      <c r="A38" s="30" t="s">
        <v>38</v>
      </c>
    </row>
    <row r="39" spans="1:9" x14ac:dyDescent="0.5">
      <c r="A39" s="23"/>
      <c r="B39" s="23"/>
      <c r="C39" s="23"/>
      <c r="D39" s="23"/>
      <c r="E39" s="23"/>
      <c r="F39" s="23"/>
      <c r="G39" s="23"/>
      <c r="H39" s="23"/>
      <c r="I39" s="23"/>
    </row>
    <row r="40" spans="1:9" ht="24.75" customHeight="1" x14ac:dyDescent="0.5">
      <c r="A40" s="2" t="s">
        <v>42</v>
      </c>
      <c r="B40" s="173" t="s">
        <v>61</v>
      </c>
      <c r="C40" s="175" t="s">
        <v>0</v>
      </c>
      <c r="D40" s="175"/>
      <c r="E40" s="175"/>
      <c r="F40" s="66" t="s">
        <v>41</v>
      </c>
      <c r="G40" s="67" t="s">
        <v>99</v>
      </c>
    </row>
    <row r="41" spans="1:9" ht="21.75" customHeight="1" x14ac:dyDescent="0.5">
      <c r="A41" s="3" t="s">
        <v>43</v>
      </c>
      <c r="B41" s="173"/>
      <c r="C41" s="4" t="s">
        <v>15</v>
      </c>
      <c r="D41" s="4" t="s">
        <v>16</v>
      </c>
      <c r="E41" s="4" t="s">
        <v>17</v>
      </c>
      <c r="F41" s="44" t="s">
        <v>282</v>
      </c>
      <c r="G41" s="44" t="s">
        <v>397</v>
      </c>
    </row>
    <row r="42" spans="1:9" x14ac:dyDescent="0.5">
      <c r="A42" s="45">
        <v>1</v>
      </c>
      <c r="B42" s="46" t="s">
        <v>6</v>
      </c>
      <c r="C42" s="47">
        <v>5</v>
      </c>
      <c r="D42" s="47">
        <v>3</v>
      </c>
      <c r="E42" s="48">
        <f>+D42/C42*100</f>
        <v>60</v>
      </c>
      <c r="F42" s="68" t="s">
        <v>314</v>
      </c>
      <c r="G42" s="68"/>
    </row>
    <row r="43" spans="1:9" x14ac:dyDescent="0.5">
      <c r="A43" s="33"/>
      <c r="B43" s="34"/>
      <c r="C43" s="35"/>
      <c r="D43" s="35"/>
      <c r="E43" s="36"/>
      <c r="F43" s="51" t="s">
        <v>315</v>
      </c>
      <c r="G43" s="51"/>
    </row>
    <row r="44" spans="1:9" x14ac:dyDescent="0.5">
      <c r="A44" s="33"/>
      <c r="B44" s="34"/>
      <c r="C44" s="35"/>
      <c r="D44" s="35"/>
      <c r="E44" s="36"/>
      <c r="F44" s="51" t="s">
        <v>316</v>
      </c>
      <c r="G44" s="51"/>
    </row>
    <row r="45" spans="1:9" x14ac:dyDescent="0.5">
      <c r="A45" s="79"/>
      <c r="B45" s="51"/>
      <c r="C45" s="80"/>
      <c r="D45" s="80"/>
      <c r="E45" s="83"/>
      <c r="F45" s="37" t="s">
        <v>317</v>
      </c>
      <c r="G45" s="37"/>
    </row>
    <row r="46" spans="1:9" x14ac:dyDescent="0.5">
      <c r="A46" s="33">
        <v>2</v>
      </c>
      <c r="B46" s="34" t="s">
        <v>5</v>
      </c>
      <c r="C46" s="35">
        <v>10</v>
      </c>
      <c r="D46" s="35">
        <v>3</v>
      </c>
      <c r="E46" s="36">
        <f>+D46/C46*100</f>
        <v>30</v>
      </c>
      <c r="F46" s="37" t="s">
        <v>318</v>
      </c>
      <c r="G46" s="37"/>
    </row>
    <row r="47" spans="1:9" x14ac:dyDescent="0.5">
      <c r="A47" s="33"/>
      <c r="B47" s="34"/>
      <c r="C47" s="35"/>
      <c r="D47" s="35"/>
      <c r="E47" s="36"/>
      <c r="F47" s="51" t="s">
        <v>319</v>
      </c>
      <c r="G47" s="51"/>
    </row>
    <row r="48" spans="1:9" x14ac:dyDescent="0.5">
      <c r="A48" s="79"/>
      <c r="B48" s="51"/>
      <c r="C48" s="80"/>
      <c r="D48" s="80"/>
      <c r="E48" s="83"/>
      <c r="F48" s="37"/>
      <c r="G48" s="37"/>
    </row>
    <row r="49" spans="1:7" ht="20.25" customHeight="1" x14ac:dyDescent="0.5">
      <c r="A49" s="33">
        <v>3</v>
      </c>
      <c r="B49" s="34" t="s">
        <v>7</v>
      </c>
      <c r="C49" s="35">
        <v>10</v>
      </c>
      <c r="D49" s="35">
        <v>0</v>
      </c>
      <c r="E49" s="36">
        <f>+D49/C49*100</f>
        <v>0</v>
      </c>
      <c r="F49" s="71" t="s">
        <v>178</v>
      </c>
      <c r="G49" s="71"/>
    </row>
    <row r="50" spans="1:7" ht="20.25" customHeight="1" x14ac:dyDescent="0.5">
      <c r="A50" s="33"/>
      <c r="B50" s="34"/>
      <c r="C50" s="35"/>
      <c r="D50" s="35"/>
      <c r="E50" s="36"/>
      <c r="F50" s="49" t="s">
        <v>179</v>
      </c>
      <c r="G50" s="49"/>
    </row>
    <row r="51" spans="1:7" ht="20.25" customHeight="1" x14ac:dyDescent="0.5">
      <c r="A51" s="33"/>
      <c r="B51" s="34"/>
      <c r="C51" s="35"/>
      <c r="D51" s="35"/>
      <c r="E51" s="36"/>
      <c r="F51" s="49" t="s">
        <v>180</v>
      </c>
      <c r="G51" s="49"/>
    </row>
    <row r="52" spans="1:7" ht="20.25" customHeight="1" x14ac:dyDescent="0.5">
      <c r="A52" s="33"/>
      <c r="B52" s="34"/>
      <c r="C52" s="35"/>
      <c r="D52" s="35"/>
      <c r="E52" s="36"/>
      <c r="F52" s="49" t="s">
        <v>181</v>
      </c>
      <c r="G52" s="49"/>
    </row>
    <row r="53" spans="1:7" ht="20.25" customHeight="1" x14ac:dyDescent="0.5">
      <c r="A53" s="33"/>
      <c r="B53" s="34"/>
      <c r="C53" s="35"/>
      <c r="D53" s="35"/>
      <c r="E53" s="36"/>
      <c r="F53" s="49" t="s">
        <v>182</v>
      </c>
      <c r="G53" s="49"/>
    </row>
    <row r="54" spans="1:7" ht="20.25" customHeight="1" x14ac:dyDescent="0.5">
      <c r="A54" s="33"/>
      <c r="B54" s="34"/>
      <c r="C54" s="35"/>
      <c r="D54" s="35"/>
      <c r="E54" s="36"/>
      <c r="F54" s="49" t="s">
        <v>183</v>
      </c>
      <c r="G54" s="49"/>
    </row>
    <row r="55" spans="1:7" ht="20.25" customHeight="1" x14ac:dyDescent="0.5">
      <c r="A55" s="33"/>
      <c r="B55" s="34"/>
      <c r="C55" s="35"/>
      <c r="D55" s="35"/>
      <c r="E55" s="36"/>
      <c r="F55" s="71" t="s">
        <v>184</v>
      </c>
      <c r="G55" s="71"/>
    </row>
    <row r="56" spans="1:7" ht="20.25" customHeight="1" x14ac:dyDescent="0.5">
      <c r="A56" s="33"/>
      <c r="B56" s="34"/>
      <c r="C56" s="35"/>
      <c r="D56" s="35"/>
      <c r="E56" s="36"/>
      <c r="F56" s="71" t="s">
        <v>186</v>
      </c>
      <c r="G56" s="71"/>
    </row>
    <row r="57" spans="1:7" ht="20.25" customHeight="1" x14ac:dyDescent="0.5">
      <c r="A57" s="33"/>
      <c r="B57" s="34"/>
      <c r="C57" s="35"/>
      <c r="D57" s="35"/>
      <c r="E57" s="36"/>
      <c r="F57" s="71" t="s">
        <v>185</v>
      </c>
      <c r="G57" s="71"/>
    </row>
    <row r="58" spans="1:7" x14ac:dyDescent="0.5">
      <c r="A58" s="33"/>
      <c r="B58" s="34"/>
      <c r="C58" s="35"/>
      <c r="D58" s="35"/>
      <c r="E58" s="36"/>
      <c r="F58" s="49" t="s">
        <v>60</v>
      </c>
      <c r="G58" s="49"/>
    </row>
    <row r="59" spans="1:7" x14ac:dyDescent="0.5">
      <c r="A59" s="33"/>
      <c r="B59" s="34"/>
      <c r="C59" s="35"/>
      <c r="D59" s="35"/>
      <c r="E59" s="36"/>
      <c r="F59" s="49" t="s">
        <v>187</v>
      </c>
      <c r="G59" s="49"/>
    </row>
    <row r="60" spans="1:7" x14ac:dyDescent="0.5">
      <c r="A60" s="33"/>
      <c r="B60" s="34"/>
      <c r="C60" s="35"/>
      <c r="D60" s="35"/>
      <c r="E60" s="36"/>
      <c r="F60" s="49" t="s">
        <v>188</v>
      </c>
      <c r="G60" s="49"/>
    </row>
    <row r="61" spans="1:7" x14ac:dyDescent="0.5">
      <c r="A61" s="33"/>
      <c r="B61" s="34"/>
      <c r="C61" s="35"/>
      <c r="D61" s="35"/>
      <c r="E61" s="36"/>
      <c r="F61" s="49" t="s">
        <v>189</v>
      </c>
      <c r="G61" s="49"/>
    </row>
    <row r="62" spans="1:7" x14ac:dyDescent="0.5">
      <c r="A62" s="33"/>
      <c r="B62" s="34"/>
      <c r="C62" s="35"/>
      <c r="D62" s="35"/>
      <c r="E62" s="36"/>
      <c r="F62" s="49" t="s">
        <v>65</v>
      </c>
      <c r="G62" s="49"/>
    </row>
    <row r="63" spans="1:7" x14ac:dyDescent="0.5">
      <c r="A63" s="33"/>
      <c r="B63" s="34"/>
      <c r="C63" s="35"/>
      <c r="D63" s="35"/>
      <c r="E63" s="36"/>
      <c r="F63" s="71" t="s">
        <v>190</v>
      </c>
      <c r="G63" s="71"/>
    </row>
    <row r="64" spans="1:7" x14ac:dyDescent="0.5">
      <c r="A64" s="33"/>
      <c r="B64" s="34"/>
      <c r="C64" s="35"/>
      <c r="D64" s="35"/>
      <c r="E64" s="36"/>
      <c r="F64" s="71" t="s">
        <v>192</v>
      </c>
      <c r="G64" s="71"/>
    </row>
    <row r="65" spans="1:7" x14ac:dyDescent="0.5">
      <c r="A65" s="79"/>
      <c r="B65" s="51"/>
      <c r="C65" s="80"/>
      <c r="D65" s="80"/>
      <c r="E65" s="83"/>
      <c r="F65" s="71" t="s">
        <v>191</v>
      </c>
      <c r="G65" s="71"/>
    </row>
    <row r="66" spans="1:7" x14ac:dyDescent="0.5">
      <c r="A66" s="33">
        <v>4</v>
      </c>
      <c r="B66" s="34" t="s">
        <v>226</v>
      </c>
      <c r="C66" s="35">
        <v>10</v>
      </c>
      <c r="D66" s="35">
        <v>0</v>
      </c>
      <c r="E66" s="36">
        <f>+D66/C66*100</f>
        <v>0</v>
      </c>
      <c r="F66" s="51"/>
      <c r="G66" s="51"/>
    </row>
    <row r="67" spans="1:7" x14ac:dyDescent="0.5">
      <c r="A67" s="33"/>
      <c r="B67" s="34"/>
      <c r="C67" s="35"/>
      <c r="D67" s="35"/>
      <c r="E67" s="36"/>
      <c r="F67" s="51"/>
      <c r="G67" s="51"/>
    </row>
    <row r="68" spans="1:7" x14ac:dyDescent="0.5">
      <c r="A68" s="33"/>
      <c r="B68" s="34"/>
      <c r="C68" s="35"/>
      <c r="D68" s="35"/>
      <c r="E68" s="36"/>
      <c r="F68" s="37"/>
      <c r="G68" s="37"/>
    </row>
    <row r="69" spans="1:7" x14ac:dyDescent="0.5">
      <c r="A69" s="38"/>
      <c r="B69" s="39"/>
      <c r="C69" s="40"/>
      <c r="D69" s="40"/>
      <c r="E69" s="41"/>
      <c r="F69" s="42"/>
      <c r="G69" s="42"/>
    </row>
    <row r="70" spans="1:7" ht="20.25" customHeight="1" x14ac:dyDescent="0.5">
      <c r="A70" s="23"/>
      <c r="B70" s="27"/>
      <c r="C70" s="29"/>
      <c r="D70" s="29"/>
      <c r="E70" s="28"/>
      <c r="F70" s="72"/>
      <c r="G70" s="72"/>
    </row>
    <row r="71" spans="1:7" ht="20.25" customHeight="1" x14ac:dyDescent="0.55000000000000004">
      <c r="A71" s="30" t="s">
        <v>100</v>
      </c>
      <c r="B71" s="27"/>
      <c r="C71" s="29"/>
      <c r="D71" s="29"/>
      <c r="E71" s="28"/>
      <c r="F71" s="72"/>
      <c r="G71" s="72"/>
    </row>
    <row r="72" spans="1:7" ht="20.25" customHeight="1" x14ac:dyDescent="0.55000000000000004">
      <c r="A72" s="30"/>
      <c r="B72" s="27"/>
      <c r="C72" s="29"/>
      <c r="D72" s="29"/>
      <c r="E72" s="28"/>
      <c r="F72" s="72"/>
      <c r="G72" s="72"/>
    </row>
    <row r="73" spans="1:7" ht="20.25" customHeight="1" x14ac:dyDescent="0.55000000000000004">
      <c r="A73" s="30"/>
      <c r="B73" s="27"/>
      <c r="C73" s="29"/>
      <c r="D73" s="29"/>
      <c r="E73" s="28"/>
      <c r="F73" s="72"/>
      <c r="G73" s="72"/>
    </row>
    <row r="74" spans="1:7" ht="24" x14ac:dyDescent="0.55000000000000004">
      <c r="A74" s="30" t="s">
        <v>37</v>
      </c>
    </row>
    <row r="75" spans="1:7" x14ac:dyDescent="0.5">
      <c r="A75" s="23"/>
      <c r="B75" s="27"/>
      <c r="C75" s="29"/>
      <c r="D75" s="29"/>
      <c r="E75" s="28"/>
      <c r="F75" s="57"/>
      <c r="G75" s="27"/>
    </row>
    <row r="76" spans="1:7" ht="21" customHeight="1" x14ac:dyDescent="0.5">
      <c r="A76" s="171" t="s">
        <v>32</v>
      </c>
      <c r="B76" s="173" t="s">
        <v>61</v>
      </c>
      <c r="C76" s="175" t="s">
        <v>1</v>
      </c>
      <c r="D76" s="175"/>
      <c r="E76" s="175"/>
      <c r="F76" s="31" t="s">
        <v>97</v>
      </c>
      <c r="G76" s="67" t="s">
        <v>99</v>
      </c>
    </row>
    <row r="77" spans="1:7" ht="21.75" customHeight="1" x14ac:dyDescent="0.5">
      <c r="A77" s="172"/>
      <c r="B77" s="173"/>
      <c r="C77" s="4" t="s">
        <v>15</v>
      </c>
      <c r="D77" s="4" t="s">
        <v>16</v>
      </c>
      <c r="E77" s="4" t="s">
        <v>17</v>
      </c>
      <c r="F77" s="44" t="s">
        <v>282</v>
      </c>
      <c r="G77" s="44" t="s">
        <v>397</v>
      </c>
    </row>
    <row r="78" spans="1:7" x14ac:dyDescent="0.5">
      <c r="A78" s="33">
        <v>1</v>
      </c>
      <c r="B78" s="34" t="s">
        <v>7</v>
      </c>
      <c r="C78" s="35">
        <v>5</v>
      </c>
      <c r="D78" s="35">
        <v>4</v>
      </c>
      <c r="E78" s="36">
        <f>+D78/C78*100</f>
        <v>80</v>
      </c>
      <c r="F78" s="51" t="s">
        <v>216</v>
      </c>
      <c r="G78" s="51"/>
    </row>
    <row r="79" spans="1:7" x14ac:dyDescent="0.5">
      <c r="A79" s="33"/>
      <c r="B79" s="34"/>
      <c r="C79" s="35"/>
      <c r="D79" s="35"/>
      <c r="E79" s="36"/>
      <c r="F79" s="51" t="s">
        <v>217</v>
      </c>
      <c r="G79" s="51"/>
    </row>
    <row r="80" spans="1:7" x14ac:dyDescent="0.5">
      <c r="A80" s="33"/>
      <c r="B80" s="34"/>
      <c r="C80" s="35"/>
      <c r="D80" s="35"/>
      <c r="E80" s="36"/>
      <c r="F80" s="53"/>
      <c r="G80" s="53"/>
    </row>
    <row r="81" spans="1:7" x14ac:dyDescent="0.5">
      <c r="A81" s="79"/>
      <c r="B81" s="51"/>
      <c r="C81" s="80"/>
      <c r="D81" s="80"/>
      <c r="E81" s="83"/>
      <c r="F81" s="53"/>
      <c r="G81" s="53"/>
    </row>
    <row r="82" spans="1:7" x14ac:dyDescent="0.5">
      <c r="A82" s="33">
        <v>2</v>
      </c>
      <c r="B82" s="34" t="s">
        <v>226</v>
      </c>
      <c r="C82" s="35">
        <v>5</v>
      </c>
      <c r="D82" s="35">
        <v>0</v>
      </c>
      <c r="E82" s="36">
        <f>+D82/C82*100</f>
        <v>0</v>
      </c>
      <c r="F82" s="37"/>
      <c r="G82" s="37"/>
    </row>
    <row r="83" spans="1:7" x14ac:dyDescent="0.5">
      <c r="A83" s="33"/>
      <c r="B83" s="34"/>
      <c r="C83" s="35"/>
      <c r="D83" s="35"/>
      <c r="E83" s="36"/>
      <c r="F83" s="53"/>
      <c r="G83" s="53"/>
    </row>
    <row r="84" spans="1:7" x14ac:dyDescent="0.5">
      <c r="A84" s="33"/>
      <c r="B84" s="34"/>
      <c r="C84" s="35"/>
      <c r="D84" s="35"/>
      <c r="E84" s="36"/>
      <c r="F84" s="53"/>
      <c r="G84" s="53"/>
    </row>
    <row r="85" spans="1:7" x14ac:dyDescent="0.5">
      <c r="A85" s="38"/>
      <c r="B85" s="39"/>
      <c r="C85" s="40"/>
      <c r="D85" s="40"/>
      <c r="E85" s="41"/>
      <c r="F85" s="42"/>
      <c r="G85" s="42"/>
    </row>
    <row r="86" spans="1:7" x14ac:dyDescent="0.5">
      <c r="A86" s="23"/>
      <c r="B86" s="27"/>
      <c r="C86" s="29"/>
      <c r="D86" s="29"/>
      <c r="E86" s="28"/>
      <c r="F86" s="27"/>
      <c r="G86" s="27"/>
    </row>
    <row r="87" spans="1:7" ht="24" x14ac:dyDescent="0.55000000000000004">
      <c r="A87" s="30" t="s">
        <v>100</v>
      </c>
    </row>
    <row r="88" spans="1:7" ht="24" x14ac:dyDescent="0.55000000000000004">
      <c r="A88" s="30"/>
    </row>
  </sheetData>
  <mergeCells count="13">
    <mergeCell ref="B40:B41"/>
    <mergeCell ref="A76:A77"/>
    <mergeCell ref="C76:E76"/>
    <mergeCell ref="C40:E40"/>
    <mergeCell ref="C4:E4"/>
    <mergeCell ref="A6:A7"/>
    <mergeCell ref="B6:B7"/>
    <mergeCell ref="C6:E6"/>
    <mergeCell ref="A1:G1"/>
    <mergeCell ref="A2:G2"/>
    <mergeCell ref="A36:G36"/>
    <mergeCell ref="A37:G37"/>
    <mergeCell ref="B76:B77"/>
  </mergeCells>
  <pageMargins left="0.3" right="0.15748031496062992" top="0.59" bottom="0.43307086614173229" header="0.34" footer="0.19685039370078741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145"/>
  <sheetViews>
    <sheetView topLeftCell="A65" zoomScale="130" zoomScaleNormal="130" workbookViewId="0">
      <selection activeCell="A96" sqref="A96:XFD145"/>
    </sheetView>
  </sheetViews>
  <sheetFormatPr defaultRowHeight="21.75" x14ac:dyDescent="0.5"/>
  <cols>
    <col min="1" max="1" width="7" style="1" bestFit="1" customWidth="1"/>
    <col min="2" max="2" width="30.28515625" style="1" customWidth="1"/>
    <col min="3" max="16384" width="9.140625" style="1"/>
  </cols>
  <sheetData>
    <row r="1" spans="1:8" s="21" customFormat="1" ht="27.75" hidden="1" x14ac:dyDescent="0.65">
      <c r="A1" s="169" t="s">
        <v>34</v>
      </c>
      <c r="B1" s="169"/>
      <c r="C1" s="169"/>
      <c r="D1" s="169"/>
      <c r="E1" s="169"/>
      <c r="F1" s="169"/>
      <c r="G1" s="169"/>
      <c r="H1" s="169"/>
    </row>
    <row r="2" spans="1:8" s="21" customFormat="1" ht="27.75" hidden="1" x14ac:dyDescent="0.65">
      <c r="A2" s="170" t="s">
        <v>395</v>
      </c>
      <c r="B2" s="170"/>
      <c r="C2" s="170"/>
      <c r="D2" s="170"/>
      <c r="E2" s="170"/>
      <c r="F2" s="170"/>
      <c r="G2" s="170"/>
      <c r="H2" s="170"/>
    </row>
    <row r="3" spans="1:8" hidden="1" x14ac:dyDescent="0.5">
      <c r="A3" s="23"/>
      <c r="B3" s="23"/>
      <c r="C3" s="23"/>
      <c r="D3" s="23"/>
      <c r="E3" s="23"/>
      <c r="F3" s="23"/>
      <c r="G3" s="23"/>
      <c r="H3" s="23"/>
    </row>
    <row r="4" spans="1:8" hidden="1" x14ac:dyDescent="0.5">
      <c r="A4" s="171" t="s">
        <v>32</v>
      </c>
      <c r="B4" s="173" t="s">
        <v>61</v>
      </c>
      <c r="C4" s="175" t="s">
        <v>0</v>
      </c>
      <c r="D4" s="175"/>
      <c r="E4" s="175"/>
      <c r="F4" s="175" t="s">
        <v>1</v>
      </c>
      <c r="G4" s="175"/>
      <c r="H4" s="175"/>
    </row>
    <row r="5" spans="1:8" hidden="1" x14ac:dyDescent="0.5">
      <c r="A5" s="172"/>
      <c r="B5" s="173"/>
      <c r="C5" s="4" t="s">
        <v>15</v>
      </c>
      <c r="D5" s="4" t="s">
        <v>16</v>
      </c>
      <c r="E5" s="4" t="s">
        <v>17</v>
      </c>
      <c r="F5" s="4" t="s">
        <v>15</v>
      </c>
      <c r="G5" s="4" t="s">
        <v>16</v>
      </c>
      <c r="H5" s="4" t="s">
        <v>17</v>
      </c>
    </row>
    <row r="6" spans="1:8" ht="21" hidden="1" customHeight="1" x14ac:dyDescent="0.5">
      <c r="A6" s="5">
        <v>1</v>
      </c>
      <c r="B6" s="6" t="s">
        <v>18</v>
      </c>
      <c r="C6" s="7">
        <f>+'แผน-ผล-58-รวม'!C5</f>
        <v>10</v>
      </c>
      <c r="D6" s="7">
        <f>+'แผน-ผล-58-รวม'!D5</f>
        <v>1</v>
      </c>
      <c r="E6" s="8">
        <f>+D6/C6*100</f>
        <v>10</v>
      </c>
      <c r="F6" s="7">
        <f>+'แผน-ผล-58-รวม'!F5</f>
        <v>5</v>
      </c>
      <c r="G6" s="7">
        <f>+'แผน-ผล-58-รวม'!G5</f>
        <v>2</v>
      </c>
      <c r="H6" s="8">
        <f t="shared" ref="H6:H14" si="0">+G6/F6*100</f>
        <v>40</v>
      </c>
    </row>
    <row r="7" spans="1:8" hidden="1" x14ac:dyDescent="0.5">
      <c r="A7" s="5">
        <v>2</v>
      </c>
      <c r="B7" s="6" t="s">
        <v>19</v>
      </c>
      <c r="C7" s="7">
        <f>+'แผน-ผล-58-รวม'!C6</f>
        <v>5</v>
      </c>
      <c r="D7" s="24">
        <f>+'แผน-ผล-58-รวม'!D6</f>
        <v>2</v>
      </c>
      <c r="E7" s="8">
        <f t="shared" ref="E7:E14" si="1">+D7/C7*100</f>
        <v>40</v>
      </c>
      <c r="F7" s="7">
        <f>+'แผน-ผล-58-รวม'!F6</f>
        <v>5</v>
      </c>
      <c r="G7" s="9">
        <f>+'แผน-ผล-58-รวม'!G6</f>
        <v>0</v>
      </c>
      <c r="H7" s="8">
        <f t="shared" si="0"/>
        <v>0</v>
      </c>
    </row>
    <row r="8" spans="1:8" hidden="1" x14ac:dyDescent="0.5">
      <c r="A8" s="5">
        <v>3</v>
      </c>
      <c r="B8" s="6" t="s">
        <v>2</v>
      </c>
      <c r="C8" s="7">
        <f>+'แผน-ผล-58-รวม'!C7</f>
        <v>5</v>
      </c>
      <c r="D8" s="7">
        <f>+'แผน-ผล-58-รวม'!D7</f>
        <v>7</v>
      </c>
      <c r="E8" s="8">
        <f t="shared" si="1"/>
        <v>140</v>
      </c>
      <c r="F8" s="7">
        <f>+'แผน-ผล-58-รวม'!F7</f>
        <v>5</v>
      </c>
      <c r="G8" s="7">
        <f>+'แผน-ผล-58-รวม'!G7</f>
        <v>1</v>
      </c>
      <c r="H8" s="8">
        <f t="shared" si="0"/>
        <v>20</v>
      </c>
    </row>
    <row r="9" spans="1:8" ht="21" hidden="1" customHeight="1" x14ac:dyDescent="0.5">
      <c r="A9" s="5">
        <v>4</v>
      </c>
      <c r="B9" s="6" t="s">
        <v>20</v>
      </c>
      <c r="C9" s="7">
        <f>+'แผน-ผล-58-รวม'!C8</f>
        <v>10</v>
      </c>
      <c r="D9" s="7">
        <f>+'แผน-ผล-58-รวม'!D8</f>
        <v>11</v>
      </c>
      <c r="E9" s="8">
        <f t="shared" si="1"/>
        <v>110.00000000000001</v>
      </c>
      <c r="F9" s="7">
        <f>+'แผน-ผล-58-รวม'!F8</f>
        <v>10</v>
      </c>
      <c r="G9" s="7">
        <f>+'แผน-ผล-58-รวม'!G8</f>
        <v>10</v>
      </c>
      <c r="H9" s="8">
        <f t="shared" si="0"/>
        <v>100</v>
      </c>
    </row>
    <row r="10" spans="1:8" hidden="1" x14ac:dyDescent="0.5">
      <c r="A10" s="65" t="s">
        <v>84</v>
      </c>
      <c r="B10" s="92" t="str">
        <f>+'แผน-ผล-58-รวม'!B9</f>
        <v>ฟิสิกส์ประยุกต์</v>
      </c>
      <c r="C10" s="7">
        <f>+'แผน-ผล-58-รวม'!C9</f>
        <v>5</v>
      </c>
      <c r="D10" s="7">
        <f>+'แผน-ผล-58-รวม'!D9</f>
        <v>5</v>
      </c>
      <c r="E10" s="8">
        <f>+D10/C10*100</f>
        <v>100</v>
      </c>
      <c r="F10" s="7">
        <f>+'แผน-ผล-58-รวม'!F9</f>
        <v>5</v>
      </c>
      <c r="G10" s="9">
        <f>+'แผน-ผล-58-รวม'!G9</f>
        <v>2</v>
      </c>
      <c r="H10" s="8">
        <f>+G10/F10*100</f>
        <v>40</v>
      </c>
    </row>
    <row r="11" spans="1:8" ht="21" hidden="1" customHeight="1" x14ac:dyDescent="0.5">
      <c r="A11" s="65" t="s">
        <v>85</v>
      </c>
      <c r="B11" s="6" t="str">
        <f>+'แผน-ผล-58-รวม'!B10</f>
        <v>เทคโนโลยีเลเซอร์และโฟตอนนิกส์</v>
      </c>
      <c r="C11" s="7">
        <f>+'แผน-ผล-58-รวม'!C10</f>
        <v>5</v>
      </c>
      <c r="D11" s="9">
        <f>+'แผน-ผล-58-รวม'!D10</f>
        <v>0</v>
      </c>
      <c r="E11" s="8">
        <f t="shared" si="1"/>
        <v>0</v>
      </c>
      <c r="F11" s="7">
        <f>+'แผน-ผล-58-รวม'!F10</f>
        <v>5</v>
      </c>
      <c r="G11" s="9">
        <f>+'แผน-ผล-58-รวม'!G10</f>
        <v>1</v>
      </c>
      <c r="H11" s="8">
        <f t="shared" si="0"/>
        <v>20</v>
      </c>
    </row>
    <row r="12" spans="1:8" ht="21" hidden="1" customHeight="1" x14ac:dyDescent="0.5">
      <c r="A12" s="65" t="s">
        <v>86</v>
      </c>
      <c r="B12" s="6" t="s">
        <v>21</v>
      </c>
      <c r="C12" s="7">
        <f>+'แผน-ผล-58-รวม'!C11</f>
        <v>5</v>
      </c>
      <c r="D12" s="24">
        <f>+'แผน-ผล-58-รวม'!D11</f>
        <v>0</v>
      </c>
      <c r="E12" s="8">
        <f t="shared" si="1"/>
        <v>0</v>
      </c>
      <c r="F12" s="7">
        <f>+'แผน-ผล-58-รวม'!F11</f>
        <v>5</v>
      </c>
      <c r="G12" s="9">
        <f>+'แผน-ผล-58-รวม'!G11</f>
        <v>1</v>
      </c>
      <c r="H12" s="8">
        <f t="shared" si="0"/>
        <v>20</v>
      </c>
    </row>
    <row r="13" spans="1:8" hidden="1" x14ac:dyDescent="0.5">
      <c r="A13" s="65" t="s">
        <v>87</v>
      </c>
      <c r="B13" s="6" t="s">
        <v>22</v>
      </c>
      <c r="C13" s="7">
        <f>+'แผน-ผล-58-รวม'!C12</f>
        <v>5</v>
      </c>
      <c r="D13" s="7">
        <f>+'แผน-ผล-58-รวม'!D12</f>
        <v>0</v>
      </c>
      <c r="E13" s="8">
        <f t="shared" si="1"/>
        <v>0</v>
      </c>
      <c r="F13" s="7">
        <f>+'แผน-ผล-58-รวม'!F12</f>
        <v>5</v>
      </c>
      <c r="G13" s="9">
        <f>+'แผน-ผล-58-รวม'!G12</f>
        <v>3</v>
      </c>
      <c r="H13" s="8">
        <f t="shared" si="0"/>
        <v>60</v>
      </c>
    </row>
    <row r="14" spans="1:8" ht="21" hidden="1" customHeight="1" x14ac:dyDescent="0.5">
      <c r="A14" s="65" t="s">
        <v>88</v>
      </c>
      <c r="B14" s="6" t="s">
        <v>4</v>
      </c>
      <c r="C14" s="7">
        <f>+'แผน-ผล-58-รวม'!C13</f>
        <v>5</v>
      </c>
      <c r="D14" s="7">
        <f>+'แผน-ผล-58-รวม'!D13</f>
        <v>4</v>
      </c>
      <c r="E14" s="8">
        <f t="shared" si="1"/>
        <v>80</v>
      </c>
      <c r="F14" s="7">
        <f>+'แผน-ผล-58-รวม'!F13</f>
        <v>5</v>
      </c>
      <c r="G14" s="7">
        <f>+'แผน-ผล-58-รวม'!G13</f>
        <v>5</v>
      </c>
      <c r="H14" s="8">
        <f t="shared" si="0"/>
        <v>100</v>
      </c>
    </row>
    <row r="15" spans="1:8" hidden="1" x14ac:dyDescent="0.5">
      <c r="A15" s="65" t="s">
        <v>89</v>
      </c>
      <c r="B15" s="6" t="s">
        <v>14</v>
      </c>
      <c r="C15" s="7">
        <f>+'แผน-ผล-58-รวม'!C14</f>
        <v>5</v>
      </c>
      <c r="D15" s="7">
        <f>+'แผน-ผล-58-รวม'!D14</f>
        <v>2</v>
      </c>
      <c r="E15" s="8">
        <f>+D15/C15*100</f>
        <v>40</v>
      </c>
      <c r="F15" s="7">
        <f>+'แผน-ผล-58-รวม'!F14</f>
        <v>5</v>
      </c>
      <c r="G15" s="7">
        <f>+'แผน-ผล-58-รวม'!G14</f>
        <v>2</v>
      </c>
      <c r="H15" s="8">
        <f>+G15/F15*100</f>
        <v>40</v>
      </c>
    </row>
    <row r="16" spans="1:8" ht="24" hidden="1" x14ac:dyDescent="0.55000000000000004">
      <c r="A16" s="161" t="s">
        <v>74</v>
      </c>
      <c r="B16" s="162"/>
      <c r="C16" s="10">
        <f>SUM(C6:C15)</f>
        <v>60</v>
      </c>
      <c r="D16" s="10">
        <f>SUM(D6:D15)</f>
        <v>32</v>
      </c>
      <c r="E16" s="11">
        <f>+D16/C16*100</f>
        <v>53.333333333333336</v>
      </c>
      <c r="F16" s="10">
        <f>SUM(F6:F15)</f>
        <v>55</v>
      </c>
      <c r="G16" s="10">
        <f>SUM(G6:G15)</f>
        <v>27</v>
      </c>
      <c r="H16" s="11">
        <f>+G16/F16*100</f>
        <v>49.090909090909093</v>
      </c>
    </row>
    <row r="17" spans="1:8" hidden="1" x14ac:dyDescent="0.5">
      <c r="H17" s="12" t="str">
        <f>+'แผน-ผล-58-รวม'!K46</f>
        <v>ข้อมูล ณ วันที่ 22 มีนาคม 2559</v>
      </c>
    </row>
    <row r="18" spans="1:8" hidden="1" x14ac:dyDescent="0.5">
      <c r="H18" s="12" t="str">
        <f>+'แผน-ผล-58-รวม'!K47</f>
        <v>(รวมทุกภาคการศึกษา)</v>
      </c>
    </row>
    <row r="19" spans="1:8" hidden="1" x14ac:dyDescent="0.5"/>
    <row r="20" spans="1:8" hidden="1" x14ac:dyDescent="0.5"/>
    <row r="21" spans="1:8" ht="24" hidden="1" x14ac:dyDescent="0.55000000000000004">
      <c r="A21" s="13" t="str">
        <f>+'แผน-ผล-58-รวม'!A48</f>
        <v>หมายเหตุ: แผนการรับนักศึกษา ตามแผนการเปิดสอนและเป้าหมายการรับนักศึกษาระดับบัณฑิตศึกษา ปีการศึกษา 2558</v>
      </c>
      <c r="B21" s="13"/>
    </row>
    <row r="22" spans="1:8" ht="24" hidden="1" x14ac:dyDescent="0.55000000000000004">
      <c r="A22" s="13"/>
      <c r="B22" s="13" t="str">
        <f>+'แผน-ผล-58-รวม'!B49</f>
        <v>ที่ผ่านความเห็นชอบจากสภาวิชาการ เมื่อคราวการประชุมครั้งที่ 3/2557 วันที่ 27 มีนาคม 2557</v>
      </c>
    </row>
    <row r="23" spans="1:8" hidden="1" x14ac:dyDescent="0.5"/>
    <row r="24" spans="1:8" hidden="1" x14ac:dyDescent="0.5"/>
    <row r="25" spans="1:8" hidden="1" x14ac:dyDescent="0.5"/>
    <row r="26" spans="1:8" hidden="1" x14ac:dyDescent="0.5"/>
    <row r="27" spans="1:8" hidden="1" x14ac:dyDescent="0.5"/>
    <row r="28" spans="1:8" hidden="1" x14ac:dyDescent="0.5"/>
    <row r="29" spans="1:8" hidden="1" x14ac:dyDescent="0.5"/>
    <row r="30" spans="1:8" hidden="1" x14ac:dyDescent="0.5"/>
    <row r="31" spans="1:8" hidden="1" x14ac:dyDescent="0.5"/>
    <row r="32" spans="1:8" hidden="1" x14ac:dyDescent="0.5"/>
    <row r="33" spans="1:8" s="21" customFormat="1" ht="27.75" hidden="1" x14ac:dyDescent="0.65">
      <c r="A33" s="169" t="s">
        <v>33</v>
      </c>
      <c r="B33" s="169"/>
      <c r="C33" s="169"/>
      <c r="D33" s="169"/>
      <c r="E33" s="169"/>
      <c r="F33" s="169"/>
      <c r="G33" s="169"/>
      <c r="H33" s="169"/>
    </row>
    <row r="34" spans="1:8" s="21" customFormat="1" ht="27.75" hidden="1" x14ac:dyDescent="0.65">
      <c r="A34" s="170" t="str">
        <f>+A2</f>
        <v>ประจำปีการศึกษา 2558</v>
      </c>
      <c r="B34" s="170"/>
      <c r="C34" s="170"/>
      <c r="D34" s="170"/>
      <c r="E34" s="170"/>
      <c r="F34" s="170"/>
      <c r="G34" s="170"/>
      <c r="H34" s="170"/>
    </row>
    <row r="35" spans="1:8" hidden="1" x14ac:dyDescent="0.5">
      <c r="A35" s="23"/>
      <c r="B35" s="23"/>
      <c r="C35" s="23"/>
      <c r="D35" s="23"/>
      <c r="E35" s="23"/>
      <c r="F35" s="23"/>
      <c r="G35" s="23"/>
      <c r="H35" s="23"/>
    </row>
    <row r="36" spans="1:8" hidden="1" x14ac:dyDescent="0.5">
      <c r="A36" s="171" t="s">
        <v>32</v>
      </c>
      <c r="B36" s="173" t="s">
        <v>61</v>
      </c>
      <c r="C36" s="175" t="s">
        <v>0</v>
      </c>
      <c r="D36" s="175"/>
      <c r="E36" s="175"/>
      <c r="F36" s="175" t="s">
        <v>1</v>
      </c>
      <c r="G36" s="175"/>
      <c r="H36" s="175"/>
    </row>
    <row r="37" spans="1:8" hidden="1" x14ac:dyDescent="0.5">
      <c r="A37" s="172"/>
      <c r="B37" s="173"/>
      <c r="C37" s="4" t="s">
        <v>15</v>
      </c>
      <c r="D37" s="4" t="s">
        <v>16</v>
      </c>
      <c r="E37" s="4" t="s">
        <v>17</v>
      </c>
      <c r="F37" s="4" t="s">
        <v>15</v>
      </c>
      <c r="G37" s="4" t="s">
        <v>16</v>
      </c>
      <c r="H37" s="4" t="s">
        <v>17</v>
      </c>
    </row>
    <row r="38" spans="1:8" hidden="1" x14ac:dyDescent="0.5">
      <c r="A38" s="5">
        <v>1</v>
      </c>
      <c r="B38" s="6" t="s">
        <v>6</v>
      </c>
      <c r="C38" s="7">
        <f>+'แผน-ผล-58-รวม'!C15</f>
        <v>5</v>
      </c>
      <c r="D38" s="7">
        <f>+'แผน-ผล-58-รวม'!D15</f>
        <v>3</v>
      </c>
      <c r="E38" s="8">
        <f>+D38/C38*100</f>
        <v>60</v>
      </c>
      <c r="F38" s="7">
        <f>+'แผน-ผล-58-รวม'!F15</f>
        <v>5</v>
      </c>
      <c r="G38" s="7">
        <f>+'แผน-ผล-58-รวม'!G15</f>
        <v>10</v>
      </c>
      <c r="H38" s="8">
        <f>+G38/F38*100</f>
        <v>200</v>
      </c>
    </row>
    <row r="39" spans="1:8" hidden="1" x14ac:dyDescent="0.5">
      <c r="A39" s="5">
        <v>2</v>
      </c>
      <c r="B39" s="6" t="s">
        <v>5</v>
      </c>
      <c r="C39" s="7">
        <f>+'แผน-ผล-58-รวม'!C16</f>
        <v>10</v>
      </c>
      <c r="D39" s="7">
        <f>+'แผน-ผล-58-รวม'!D16</f>
        <v>3</v>
      </c>
      <c r="E39" s="8">
        <f>+D39/C39*100</f>
        <v>30</v>
      </c>
      <c r="F39" s="7">
        <f>+'แผน-ผล-58-รวม'!F16</f>
        <v>5</v>
      </c>
      <c r="G39" s="7">
        <f>+'แผน-ผล-58-รวม'!G16</f>
        <v>7</v>
      </c>
      <c r="H39" s="8">
        <f>+G39/F39*100</f>
        <v>140</v>
      </c>
    </row>
    <row r="40" spans="1:8" hidden="1" x14ac:dyDescent="0.5">
      <c r="A40" s="5">
        <v>3</v>
      </c>
      <c r="B40" s="6" t="s">
        <v>7</v>
      </c>
      <c r="C40" s="7">
        <f>+'แผน-ผล-58-รวม'!C17</f>
        <v>10</v>
      </c>
      <c r="D40" s="7">
        <f>+'แผน-ผล-58-รวม'!D17</f>
        <v>0</v>
      </c>
      <c r="E40" s="8">
        <f>+D40/C40*100</f>
        <v>0</v>
      </c>
      <c r="F40" s="7">
        <f>+'แผน-ผล-58-รวม'!F17</f>
        <v>5</v>
      </c>
      <c r="G40" s="7">
        <f>+'แผน-ผล-58-รวม'!G17</f>
        <v>4</v>
      </c>
      <c r="H40" s="8">
        <f>+G40/F40*100</f>
        <v>80</v>
      </c>
    </row>
    <row r="41" spans="1:8" hidden="1" x14ac:dyDescent="0.5">
      <c r="A41" s="5">
        <v>4</v>
      </c>
      <c r="B41" s="6" t="str">
        <f>+'แผน-ผล-58-รวม'!B18</f>
        <v>สหกิจศึกษา</v>
      </c>
      <c r="C41" s="7">
        <f>+'แผน-ผล-58-รวม'!C18</f>
        <v>10</v>
      </c>
      <c r="D41" s="9">
        <f>+'แผน-ผล-58-รวม'!D18</f>
        <v>0</v>
      </c>
      <c r="E41" s="8">
        <f>+D41/C41*100</f>
        <v>0</v>
      </c>
      <c r="F41" s="7">
        <f>+'แผน-ผล-58-รวม'!F18</f>
        <v>5</v>
      </c>
      <c r="G41" s="7">
        <f>+'แผน-ผล-58-รวม'!G18</f>
        <v>0</v>
      </c>
      <c r="H41" s="8">
        <f>+G41/F41*100</f>
        <v>0</v>
      </c>
    </row>
    <row r="42" spans="1:8" ht="24" hidden="1" x14ac:dyDescent="0.55000000000000004">
      <c r="A42" s="161" t="s">
        <v>74</v>
      </c>
      <c r="B42" s="162"/>
      <c r="C42" s="10">
        <f>SUM(C38:C41)</f>
        <v>35</v>
      </c>
      <c r="D42" s="10">
        <f>SUM(D38:D41)</f>
        <v>6</v>
      </c>
      <c r="E42" s="11">
        <f>+D42/C42*100</f>
        <v>17.142857142857142</v>
      </c>
      <c r="F42" s="10">
        <f>SUM(F38:F41)</f>
        <v>20</v>
      </c>
      <c r="G42" s="10">
        <f>SUM(G38:G41)</f>
        <v>21</v>
      </c>
      <c r="H42" s="11">
        <f>+G42/F42*100</f>
        <v>105</v>
      </c>
    </row>
    <row r="43" spans="1:8" hidden="1" x14ac:dyDescent="0.5">
      <c r="H43" s="12" t="str">
        <f>+'แผน-ผล-58-รวม'!K46</f>
        <v>ข้อมูล ณ วันที่ 22 มีนาคม 2559</v>
      </c>
    </row>
    <row r="44" spans="1:8" hidden="1" x14ac:dyDescent="0.5">
      <c r="H44" s="12" t="str">
        <f>+'แผน-ผล-58-รวม'!K47</f>
        <v>(รวมทุกภาคการศึกษา)</v>
      </c>
    </row>
    <row r="45" spans="1:8" hidden="1" x14ac:dyDescent="0.5"/>
    <row r="46" spans="1:8" ht="24" hidden="1" x14ac:dyDescent="0.55000000000000004">
      <c r="A46" s="13" t="str">
        <f>+'แผน-ผล-58-รวม'!A48</f>
        <v>หมายเหตุ: แผนการรับนักศึกษา ตามแผนการเปิดสอนและเป้าหมายการรับนักศึกษาระดับบัณฑิตศึกษา ปีการศึกษา 2558</v>
      </c>
      <c r="B46" s="13"/>
    </row>
    <row r="47" spans="1:8" ht="24" hidden="1" x14ac:dyDescent="0.55000000000000004">
      <c r="A47" s="13"/>
      <c r="B47" s="13" t="str">
        <f>+'แผน-ผล-58-รวม'!B49</f>
        <v>ที่ผ่านความเห็นชอบจากสภาวิชาการ เมื่อคราวการประชุมครั้งที่ 3/2557 วันที่ 27 มีนาคม 2557</v>
      </c>
    </row>
    <row r="48" spans="1:8" hidden="1" x14ac:dyDescent="0.5"/>
    <row r="49" hidden="1" x14ac:dyDescent="0.5"/>
    <row r="50" hidden="1" x14ac:dyDescent="0.5"/>
    <row r="51" hidden="1" x14ac:dyDescent="0.5"/>
    <row r="52" hidden="1" x14ac:dyDescent="0.5"/>
    <row r="53" hidden="1" x14ac:dyDescent="0.5"/>
    <row r="54" hidden="1" x14ac:dyDescent="0.5"/>
    <row r="55" hidden="1" x14ac:dyDescent="0.5"/>
    <row r="56" hidden="1" x14ac:dyDescent="0.5"/>
    <row r="57" hidden="1" x14ac:dyDescent="0.5"/>
    <row r="58" hidden="1" x14ac:dyDescent="0.5"/>
    <row r="59" hidden="1" x14ac:dyDescent="0.5"/>
    <row r="60" hidden="1" x14ac:dyDescent="0.5"/>
    <row r="61" hidden="1" x14ac:dyDescent="0.5"/>
    <row r="62" hidden="1" x14ac:dyDescent="0.5"/>
    <row r="63" hidden="1" x14ac:dyDescent="0.5"/>
    <row r="64" hidden="1" x14ac:dyDescent="0.5"/>
    <row r="65" spans="1:8" s="21" customFormat="1" ht="27.75" x14ac:dyDescent="0.65">
      <c r="A65" s="169" t="s">
        <v>35</v>
      </c>
      <c r="B65" s="169"/>
      <c r="C65" s="169"/>
      <c r="D65" s="169"/>
      <c r="E65" s="169"/>
      <c r="F65" s="169"/>
      <c r="G65" s="169"/>
      <c r="H65" s="169"/>
    </row>
    <row r="66" spans="1:8" s="21" customFormat="1" ht="27.75" x14ac:dyDescent="0.65">
      <c r="A66" s="170" t="str">
        <f>+A2</f>
        <v>ประจำปีการศึกษา 2558</v>
      </c>
      <c r="B66" s="170"/>
      <c r="C66" s="170"/>
      <c r="D66" s="170"/>
      <c r="E66" s="170"/>
      <c r="F66" s="170"/>
      <c r="G66" s="170"/>
      <c r="H66" s="170"/>
    </row>
    <row r="67" spans="1:8" x14ac:dyDescent="0.5">
      <c r="A67" s="23"/>
      <c r="B67" s="23"/>
      <c r="C67" s="23"/>
      <c r="D67" s="23"/>
      <c r="E67" s="23"/>
      <c r="F67" s="23"/>
      <c r="G67" s="23"/>
      <c r="H67" s="23"/>
    </row>
    <row r="68" spans="1:8" x14ac:dyDescent="0.5">
      <c r="A68" s="171" t="s">
        <v>32</v>
      </c>
      <c r="B68" s="173" t="s">
        <v>61</v>
      </c>
      <c r="C68" s="175" t="s">
        <v>0</v>
      </c>
      <c r="D68" s="175"/>
      <c r="E68" s="175"/>
      <c r="F68" s="175" t="s">
        <v>1</v>
      </c>
      <c r="G68" s="175"/>
      <c r="H68" s="175"/>
    </row>
    <row r="69" spans="1:8" x14ac:dyDescent="0.5">
      <c r="A69" s="172"/>
      <c r="B69" s="173"/>
      <c r="C69" s="4" t="s">
        <v>15</v>
      </c>
      <c r="D69" s="4" t="s">
        <v>16</v>
      </c>
      <c r="E69" s="4" t="s">
        <v>17</v>
      </c>
      <c r="F69" s="4" t="s">
        <v>15</v>
      </c>
      <c r="G69" s="4" t="s">
        <v>16</v>
      </c>
      <c r="H69" s="4" t="s">
        <v>17</v>
      </c>
    </row>
    <row r="70" spans="1:8" x14ac:dyDescent="0.5">
      <c r="A70" s="5">
        <v>1</v>
      </c>
      <c r="B70" s="6" t="s">
        <v>23</v>
      </c>
      <c r="C70" s="7">
        <f>+'แผน-ผล-58-รวม'!C19</f>
        <v>10</v>
      </c>
      <c r="D70" s="7">
        <f>+'แผน-ผล-58-รวม'!D19</f>
        <v>10</v>
      </c>
      <c r="E70" s="8">
        <f>+D70/C70*100</f>
        <v>100</v>
      </c>
      <c r="F70" s="7">
        <f>+'แผน-ผล-58-รวม'!F19</f>
        <v>5</v>
      </c>
      <c r="G70" s="9">
        <f>+'แผน-ผล-58-รวม'!G19</f>
        <v>1</v>
      </c>
      <c r="H70" s="8">
        <f>+G70/F70*100</f>
        <v>20</v>
      </c>
    </row>
    <row r="71" spans="1:8" x14ac:dyDescent="0.5">
      <c r="A71" s="5">
        <v>2</v>
      </c>
      <c r="B71" s="6" t="s">
        <v>24</v>
      </c>
      <c r="C71" s="7">
        <f>+'แผน-ผล-58-รวม'!C20</f>
        <v>10</v>
      </c>
      <c r="D71" s="7">
        <f>+'แผน-ผล-58-รวม'!D20</f>
        <v>4</v>
      </c>
      <c r="E71" s="8">
        <f>+D71/C71*100</f>
        <v>40</v>
      </c>
      <c r="F71" s="7">
        <f>+'แผน-ผล-58-รวม'!F20</f>
        <v>5</v>
      </c>
      <c r="G71" s="7">
        <f>+'แผน-ผล-58-รวม'!G20</f>
        <v>5</v>
      </c>
      <c r="H71" s="8">
        <f>+G71/F71*100</f>
        <v>100</v>
      </c>
    </row>
    <row r="72" spans="1:8" x14ac:dyDescent="0.5">
      <c r="A72" s="5">
        <v>3</v>
      </c>
      <c r="B72" s="6" t="s">
        <v>25</v>
      </c>
      <c r="C72" s="7">
        <f>+'แผน-ผล-58-รวม'!C21</f>
        <v>9</v>
      </c>
      <c r="D72" s="7">
        <f>+'แผน-ผล-58-รวม'!D21</f>
        <v>6</v>
      </c>
      <c r="E72" s="8">
        <f>+D72/C72*100</f>
        <v>66.666666666666657</v>
      </c>
      <c r="F72" s="7">
        <f>+'แผน-ผล-58-รวม'!F21</f>
        <v>5</v>
      </c>
      <c r="G72" s="7">
        <f>+'แผน-ผล-58-รวม'!G21</f>
        <v>9</v>
      </c>
      <c r="H72" s="8">
        <f>+G72/F72*100</f>
        <v>180</v>
      </c>
    </row>
    <row r="73" spans="1:8" x14ac:dyDescent="0.5">
      <c r="A73" s="5">
        <v>4</v>
      </c>
      <c r="B73" s="6" t="s">
        <v>26</v>
      </c>
      <c r="C73" s="7">
        <f>+'แผน-ผล-58-รวม'!C22</f>
        <v>10</v>
      </c>
      <c r="D73" s="7">
        <f>+'แผน-ผล-58-รวม'!D22</f>
        <v>3</v>
      </c>
      <c r="E73" s="8">
        <f>+D73/C73*100</f>
        <v>30</v>
      </c>
      <c r="F73" s="7">
        <f>+'แผน-ผล-58-รวม'!F22</f>
        <v>5</v>
      </c>
      <c r="G73" s="7">
        <f>+'แผน-ผล-58-รวม'!G22</f>
        <v>7</v>
      </c>
      <c r="H73" s="8">
        <f>+G73/F73*100</f>
        <v>140</v>
      </c>
    </row>
    <row r="74" spans="1:8" ht="24" x14ac:dyDescent="0.55000000000000004">
      <c r="A74" s="161" t="s">
        <v>74</v>
      </c>
      <c r="B74" s="162"/>
      <c r="C74" s="10">
        <f>SUM(C70:C73)</f>
        <v>39</v>
      </c>
      <c r="D74" s="10">
        <f>SUM(D70:D73)</f>
        <v>23</v>
      </c>
      <c r="E74" s="11">
        <f>+D74/C74*100</f>
        <v>58.974358974358978</v>
      </c>
      <c r="F74" s="10">
        <f>SUM(F70:F73)</f>
        <v>20</v>
      </c>
      <c r="G74" s="10">
        <f>SUM(G70:G73)</f>
        <v>22</v>
      </c>
      <c r="H74" s="11">
        <f>+G74/F74*100</f>
        <v>110.00000000000001</v>
      </c>
    </row>
    <row r="75" spans="1:8" x14ac:dyDescent="0.5">
      <c r="H75" s="12" t="str">
        <f>+'แผน-ผล-58-รวม'!K46</f>
        <v>ข้อมูล ณ วันที่ 22 มีนาคม 2559</v>
      </c>
    </row>
    <row r="76" spans="1:8" x14ac:dyDescent="0.5">
      <c r="H76" s="12" t="str">
        <f>+'แผน-ผล-58-รวม'!K47</f>
        <v>(รวมทุกภาคการศึกษา)</v>
      </c>
    </row>
    <row r="78" spans="1:8" ht="24" x14ac:dyDescent="0.55000000000000004">
      <c r="A78" s="13" t="str">
        <f>+'แผน-ผล-58-รวม'!A48</f>
        <v>หมายเหตุ: แผนการรับนักศึกษา ตามแผนการเปิดสอนและเป้าหมายการรับนักศึกษาระดับบัณฑิตศึกษา ปีการศึกษา 2558</v>
      </c>
      <c r="B78" s="13"/>
    </row>
    <row r="79" spans="1:8" ht="24" x14ac:dyDescent="0.55000000000000004">
      <c r="A79" s="13"/>
      <c r="B79" s="13" t="str">
        <f>+'แผน-ผล-58-รวม'!B49</f>
        <v>ที่ผ่านความเห็นชอบจากสภาวิชาการ เมื่อคราวการประชุมครั้งที่ 3/2557 วันที่ 27 มีนาคม 2557</v>
      </c>
    </row>
    <row r="96" hidden="1" x14ac:dyDescent="0.5"/>
    <row r="97" spans="1:8" s="21" customFormat="1" ht="27.75" hidden="1" x14ac:dyDescent="0.65">
      <c r="A97" s="169" t="s">
        <v>36</v>
      </c>
      <c r="B97" s="169"/>
      <c r="C97" s="169"/>
      <c r="D97" s="169"/>
      <c r="E97" s="169"/>
      <c r="F97" s="169"/>
      <c r="G97" s="169"/>
      <c r="H97" s="169"/>
    </row>
    <row r="98" spans="1:8" s="21" customFormat="1" ht="27.75" hidden="1" x14ac:dyDescent="0.65">
      <c r="A98" s="170" t="str">
        <f>+A2</f>
        <v>ประจำปีการศึกษา 2558</v>
      </c>
      <c r="B98" s="170"/>
      <c r="C98" s="170"/>
      <c r="D98" s="170"/>
      <c r="E98" s="170"/>
      <c r="F98" s="170"/>
      <c r="G98" s="170"/>
      <c r="H98" s="170"/>
    </row>
    <row r="99" spans="1:8" hidden="1" x14ac:dyDescent="0.5">
      <c r="A99" s="23"/>
      <c r="B99" s="23"/>
      <c r="C99" s="23"/>
      <c r="D99" s="23"/>
      <c r="E99" s="23"/>
      <c r="F99" s="23"/>
      <c r="G99" s="23"/>
      <c r="H99" s="23"/>
    </row>
    <row r="100" spans="1:8" hidden="1" x14ac:dyDescent="0.5">
      <c r="A100" s="171" t="s">
        <v>32</v>
      </c>
      <c r="B100" s="173" t="s">
        <v>61</v>
      </c>
      <c r="C100" s="175" t="s">
        <v>0</v>
      </c>
      <c r="D100" s="175"/>
      <c r="E100" s="175"/>
      <c r="F100" s="175" t="s">
        <v>1</v>
      </c>
      <c r="G100" s="175"/>
      <c r="H100" s="175"/>
    </row>
    <row r="101" spans="1:8" hidden="1" x14ac:dyDescent="0.5">
      <c r="A101" s="172"/>
      <c r="B101" s="173"/>
      <c r="C101" s="4" t="s">
        <v>15</v>
      </c>
      <c r="D101" s="4" t="s">
        <v>16</v>
      </c>
      <c r="E101" s="4" t="s">
        <v>17</v>
      </c>
      <c r="F101" s="4" t="s">
        <v>15</v>
      </c>
      <c r="G101" s="4" t="s">
        <v>16</v>
      </c>
      <c r="H101" s="4" t="s">
        <v>17</v>
      </c>
    </row>
    <row r="102" spans="1:8" ht="21" hidden="1" customHeight="1" x14ac:dyDescent="0.5">
      <c r="A102" s="65" t="s">
        <v>80</v>
      </c>
      <c r="B102" s="6" t="str">
        <f>+'แผน-ผล-58-รวม'!B24</f>
        <v>วิศวกรรมขนส่ง</v>
      </c>
      <c r="C102" s="5">
        <f>+'แผน-ผล-58-รวม'!C24</f>
        <v>3</v>
      </c>
      <c r="D102" s="5">
        <f>+'แผน-ผล-58-รวม'!D24</f>
        <v>1</v>
      </c>
      <c r="E102" s="8">
        <f t="shared" ref="E102:E122" si="2">+D102/C102*100</f>
        <v>33.333333333333329</v>
      </c>
      <c r="F102" s="5">
        <f>+'แผน-ผล-58-รวม'!F24</f>
        <v>1</v>
      </c>
      <c r="G102" s="25">
        <f>+'แผน-ผล-58-รวม'!G24</f>
        <v>2</v>
      </c>
      <c r="H102" s="8">
        <f>+G102/F102*100</f>
        <v>200</v>
      </c>
    </row>
    <row r="103" spans="1:8" hidden="1" x14ac:dyDescent="0.5">
      <c r="A103" s="65" t="s">
        <v>81</v>
      </c>
      <c r="B103" s="6" t="str">
        <f>+'แผน-ผล-58-รวม'!B25</f>
        <v>วิศวกรรมคอมพิวเตอร์</v>
      </c>
      <c r="C103" s="5">
        <f>+'แผน-ผล-58-รวม'!C25</f>
        <v>10</v>
      </c>
      <c r="D103" s="5">
        <f>+'แผน-ผล-58-รวม'!D25</f>
        <v>1</v>
      </c>
      <c r="E103" s="8">
        <f t="shared" si="2"/>
        <v>10</v>
      </c>
      <c r="F103" s="5">
        <f>+'แผน-ผล-58-รวม'!F25</f>
        <v>5</v>
      </c>
      <c r="G103" s="5">
        <f>+'แผน-ผล-58-รวม'!G25</f>
        <v>6</v>
      </c>
      <c r="H103" s="8">
        <f>+G103/F103*100</f>
        <v>120</v>
      </c>
    </row>
    <row r="104" spans="1:8" ht="21" hidden="1" customHeight="1" x14ac:dyDescent="0.5">
      <c r="A104" s="65" t="s">
        <v>82</v>
      </c>
      <c r="B104" s="6" t="str">
        <f>+'แผน-ผล-58-รวม'!B26</f>
        <v>วิศวกรรมเคมี</v>
      </c>
      <c r="C104" s="5">
        <f>+'แผน-ผล-58-รวม'!C26</f>
        <v>10</v>
      </c>
      <c r="D104" s="25">
        <f>+'แผน-ผล-58-รวม'!D26</f>
        <v>0</v>
      </c>
      <c r="E104" s="8">
        <f t="shared" si="2"/>
        <v>0</v>
      </c>
      <c r="F104" s="5">
        <f>+'แผน-ผล-58-รวม'!F26</f>
        <v>5</v>
      </c>
      <c r="G104" s="25">
        <f>+'แผน-ผล-58-รวม'!G26</f>
        <v>2</v>
      </c>
      <c r="H104" s="8">
        <f>+G104/F104*100</f>
        <v>40</v>
      </c>
    </row>
    <row r="105" spans="1:8" ht="21" hidden="1" customHeight="1" x14ac:dyDescent="0.5">
      <c r="A105" s="65" t="s">
        <v>83</v>
      </c>
      <c r="B105" s="6" t="str">
        <f>+'แผน-ผล-58-รวม'!B27</f>
        <v>วิศวกรรมเครื่องกลและระบบกระบวนการ</v>
      </c>
      <c r="C105" s="5">
        <f>+'แผน-ผล-58-รวม'!C27</f>
        <v>20</v>
      </c>
      <c r="D105" s="25">
        <f>+'แผน-ผล-58-รวม'!D27</f>
        <v>26</v>
      </c>
      <c r="E105" s="8">
        <f t="shared" si="2"/>
        <v>130</v>
      </c>
      <c r="F105" s="5">
        <f>+'แผน-ผล-58-รวม'!F27</f>
        <v>10</v>
      </c>
      <c r="G105" s="5">
        <f>+'แผน-ผล-58-รวม'!G27</f>
        <v>1</v>
      </c>
      <c r="H105" s="8">
        <f>+G105/F105*100</f>
        <v>10</v>
      </c>
    </row>
    <row r="106" spans="1:8" ht="21" hidden="1" customHeight="1" x14ac:dyDescent="0.5">
      <c r="A106" s="65" t="s">
        <v>84</v>
      </c>
      <c r="B106" s="6" t="str">
        <f>+'แผน-ผล-58-รวม'!B28</f>
        <v>วิศวกรรมเซรามิก</v>
      </c>
      <c r="C106" s="5">
        <f>+'แผน-ผล-58-รวม'!C28</f>
        <v>10</v>
      </c>
      <c r="D106" s="25">
        <f>+'แผน-ผล-58-รวม'!D28</f>
        <v>0</v>
      </c>
      <c r="E106" s="8">
        <f t="shared" si="2"/>
        <v>0</v>
      </c>
      <c r="F106" s="5">
        <f>+'แผน-ผล-58-รวม'!F28</f>
        <v>5</v>
      </c>
      <c r="G106" s="5">
        <f>+'แผน-ผล-58-รวม'!G28</f>
        <v>2</v>
      </c>
      <c r="H106" s="8">
        <f>+G106/F106*100</f>
        <v>40</v>
      </c>
    </row>
    <row r="107" spans="1:8" hidden="1" x14ac:dyDescent="0.5">
      <c r="A107" s="65" t="s">
        <v>85</v>
      </c>
      <c r="B107" s="6" t="str">
        <f>+'แผน-ผล-58-รวม'!B29</f>
        <v>วิศวกรรมโทรคมนาคม</v>
      </c>
      <c r="C107" s="5">
        <f>+'แผน-ผล-58-รวม'!C29</f>
        <v>10</v>
      </c>
      <c r="D107" s="25">
        <f>+'แผน-ผล-58-รวม'!D29</f>
        <v>12</v>
      </c>
      <c r="E107" s="8">
        <f t="shared" si="2"/>
        <v>120</v>
      </c>
      <c r="F107" s="5">
        <f>+'แผน-ผล-58-รวม'!F29</f>
        <v>5</v>
      </c>
      <c r="G107" s="5">
        <f>+'แผน-ผล-58-รวม'!G29</f>
        <v>4</v>
      </c>
      <c r="H107" s="8">
        <f t="shared" ref="H107:H122" si="3">+G107/F107*100</f>
        <v>80</v>
      </c>
    </row>
    <row r="108" spans="1:8" hidden="1" x14ac:dyDescent="0.5">
      <c r="A108" s="65" t="s">
        <v>86</v>
      </c>
      <c r="B108" s="6" t="str">
        <f>+'แผน-ผล-58-รวม'!B30</f>
        <v>วิศวกรรมพอลิเมอร์</v>
      </c>
      <c r="C108" s="5">
        <f>+'แผน-ผล-58-รวม'!C30</f>
        <v>10</v>
      </c>
      <c r="D108" s="25">
        <f>+'แผน-ผล-58-รวม'!D30</f>
        <v>0</v>
      </c>
      <c r="E108" s="8">
        <f t="shared" si="2"/>
        <v>0</v>
      </c>
      <c r="F108" s="5">
        <f>+'แผน-ผล-58-รวม'!F30</f>
        <v>5</v>
      </c>
      <c r="G108" s="5">
        <f>+'แผน-ผล-58-รวม'!G30</f>
        <v>0</v>
      </c>
      <c r="H108" s="8">
        <f t="shared" si="3"/>
        <v>0</v>
      </c>
    </row>
    <row r="109" spans="1:8" hidden="1" x14ac:dyDescent="0.5">
      <c r="A109" s="65" t="s">
        <v>87</v>
      </c>
      <c r="B109" s="6" t="str">
        <f>+'แผน-ผล-58-รวม'!B31</f>
        <v>วิศวกรรมไฟฟ้า</v>
      </c>
      <c r="C109" s="5">
        <f>+'แผน-ผล-58-รวม'!C31</f>
        <v>20</v>
      </c>
      <c r="D109" s="5">
        <f>+'แผน-ผล-58-รวม'!D31</f>
        <v>14</v>
      </c>
      <c r="E109" s="8">
        <f t="shared" si="2"/>
        <v>70</v>
      </c>
      <c r="F109" s="5">
        <f>+'แผน-ผล-58-รวม'!F31</f>
        <v>10</v>
      </c>
      <c r="G109" s="5">
        <f>+'แผน-ผล-58-รวม'!G31</f>
        <v>10</v>
      </c>
      <c r="H109" s="8">
        <f t="shared" si="3"/>
        <v>100</v>
      </c>
    </row>
    <row r="110" spans="1:8" ht="21" hidden="1" customHeight="1" x14ac:dyDescent="0.5">
      <c r="A110" s="65" t="s">
        <v>88</v>
      </c>
      <c r="B110" s="154" t="str">
        <f>+'แผน-ผล-58-รวม'!B32</f>
        <v>วิศวกรรมการโยธา ขนส่ง และทรัพยากรธรณี</v>
      </c>
      <c r="C110" s="5">
        <f>+'แผน-ผล-58-รวม'!C32</f>
        <v>20</v>
      </c>
      <c r="D110" s="5">
        <f>+'แผน-ผล-58-รวม'!D32</f>
        <v>25</v>
      </c>
      <c r="E110" s="8">
        <f t="shared" si="2"/>
        <v>125</v>
      </c>
      <c r="F110" s="5">
        <f>+'แผน-ผล-58-รวม'!F32</f>
        <v>10</v>
      </c>
      <c r="G110" s="5">
        <f>+'แผน-ผล-58-รวม'!G32</f>
        <v>4</v>
      </c>
      <c r="H110" s="8">
        <f t="shared" si="3"/>
        <v>40</v>
      </c>
    </row>
    <row r="111" spans="1:8" ht="21" hidden="1" customHeight="1" x14ac:dyDescent="0.5">
      <c r="A111" s="65" t="s">
        <v>89</v>
      </c>
      <c r="B111" s="6" t="str">
        <f>+'แผน-ผล-58-รวม'!B33</f>
        <v>วิศวกรรมสิ่งแวดล้อม</v>
      </c>
      <c r="C111" s="5">
        <f>+'แผน-ผล-58-รวม'!C33</f>
        <v>10</v>
      </c>
      <c r="D111" s="5">
        <f>+'แผน-ผล-58-รวม'!D33</f>
        <v>8</v>
      </c>
      <c r="E111" s="8">
        <f t="shared" si="2"/>
        <v>80</v>
      </c>
      <c r="F111" s="5">
        <f>+'แผน-ผล-58-รวม'!F33</f>
        <v>5</v>
      </c>
      <c r="G111" s="25">
        <f>+'แผน-ผล-58-รวม'!G33</f>
        <v>1</v>
      </c>
      <c r="H111" s="8">
        <f t="shared" si="3"/>
        <v>20</v>
      </c>
    </row>
    <row r="112" spans="1:8" ht="21" hidden="1" customHeight="1" x14ac:dyDescent="0.5">
      <c r="A112" s="65" t="s">
        <v>90</v>
      </c>
      <c r="B112" s="6" t="str">
        <f>+'แผน-ผล-58-รวม'!B34</f>
        <v>วิศวกรรมอุตสาหการและสิ่งแวดล้อม</v>
      </c>
      <c r="C112" s="5">
        <f>+'แผน-ผล-58-รวม'!C34</f>
        <v>20</v>
      </c>
      <c r="D112" s="5">
        <f>+'แผน-ผล-58-รวม'!D34</f>
        <v>10</v>
      </c>
      <c r="E112" s="8">
        <f t="shared" si="2"/>
        <v>50</v>
      </c>
      <c r="F112" s="5">
        <f>+'แผน-ผล-58-รวม'!F34</f>
        <v>10</v>
      </c>
      <c r="G112" s="5">
        <f>+'แผน-ผล-58-รวม'!G34</f>
        <v>2</v>
      </c>
      <c r="H112" s="8">
        <f t="shared" si="3"/>
        <v>20</v>
      </c>
    </row>
    <row r="113" spans="1:8" ht="21" hidden="1" customHeight="1" x14ac:dyDescent="0.5">
      <c r="A113" s="65" t="s">
        <v>91</v>
      </c>
      <c r="B113" s="6" t="str">
        <f>+'แผน-ผล-58-รวม'!B35</f>
        <v>เทคโนโลยีธรณี</v>
      </c>
      <c r="C113" s="5">
        <f>+'แผน-ผล-58-รวม'!C35</f>
        <v>10</v>
      </c>
      <c r="D113" s="5">
        <f>+'แผน-ผล-58-รวม'!D35</f>
        <v>9</v>
      </c>
      <c r="E113" s="8">
        <f t="shared" si="2"/>
        <v>90</v>
      </c>
      <c r="F113" s="5">
        <f>+'แผน-ผล-58-รวม'!F35</f>
        <v>5</v>
      </c>
      <c r="G113" s="5">
        <f>+'แผน-ผล-58-รวม'!G35</f>
        <v>2</v>
      </c>
      <c r="H113" s="8">
        <f t="shared" si="3"/>
        <v>40</v>
      </c>
    </row>
    <row r="114" spans="1:8" ht="21" hidden="1" customHeight="1" x14ac:dyDescent="0.5">
      <c r="A114" s="65" t="s">
        <v>92</v>
      </c>
      <c r="B114" s="6" t="str">
        <f>+'แผน-ผล-58-รวม'!B36</f>
        <v>วิศวกรรมเมคคาทรอนิกส์</v>
      </c>
      <c r="C114" s="5">
        <f>+'แผน-ผล-58-รวม'!C36</f>
        <v>25</v>
      </c>
      <c r="D114" s="5">
        <f>+'แผน-ผล-58-รวม'!D36</f>
        <v>27</v>
      </c>
      <c r="E114" s="8">
        <f t="shared" si="2"/>
        <v>108</v>
      </c>
      <c r="F114" s="5">
        <f>+'แผน-ผล-58-รวม'!F36</f>
        <v>10</v>
      </c>
      <c r="G114" s="5">
        <f>+'แผน-ผล-58-รวม'!G36</f>
        <v>6</v>
      </c>
      <c r="H114" s="8">
        <f t="shared" si="3"/>
        <v>60</v>
      </c>
    </row>
    <row r="115" spans="1:8" ht="21" hidden="1" customHeight="1" x14ac:dyDescent="0.5">
      <c r="A115" s="65" t="s">
        <v>93</v>
      </c>
      <c r="B115" s="6" t="str">
        <f>+'แผน-ผล-58-รวม'!B37</f>
        <v>วิศวกรรมโลหการ</v>
      </c>
      <c r="C115" s="5">
        <f>+'แผน-ผล-58-รวม'!C37</f>
        <v>10</v>
      </c>
      <c r="D115" s="5">
        <f>+'แผน-ผล-58-รวม'!D37</f>
        <v>1</v>
      </c>
      <c r="E115" s="8">
        <f t="shared" si="2"/>
        <v>10</v>
      </c>
      <c r="F115" s="5">
        <f>+'แผน-ผล-58-รวม'!F37</f>
        <v>5</v>
      </c>
      <c r="G115" s="25">
        <f>+'แผน-ผล-58-รวม'!G37</f>
        <v>0</v>
      </c>
      <c r="H115" s="8">
        <f t="shared" si="3"/>
        <v>0</v>
      </c>
    </row>
    <row r="116" spans="1:8" hidden="1" x14ac:dyDescent="0.5">
      <c r="A116" s="65" t="s">
        <v>94</v>
      </c>
      <c r="B116" s="6" t="str">
        <f>+'แผน-ผล-58-รวม'!B38</f>
        <v>วิศวกรรมเกษตรและอาหาร</v>
      </c>
      <c r="C116" s="5">
        <f>+'แผน-ผล-58-รวม'!C38</f>
        <v>10</v>
      </c>
      <c r="D116" s="5">
        <f>+'แผน-ผล-58-รวม'!D38</f>
        <v>1</v>
      </c>
      <c r="E116" s="8">
        <f t="shared" si="2"/>
        <v>10</v>
      </c>
      <c r="F116" s="5">
        <f>+'แผน-ผล-58-รวม'!F38</f>
        <v>5</v>
      </c>
      <c r="G116" s="5">
        <f>+'แผน-ผล-58-รวม'!G38</f>
        <v>3</v>
      </c>
      <c r="H116" s="8">
        <f t="shared" si="3"/>
        <v>60</v>
      </c>
    </row>
    <row r="117" spans="1:8" hidden="1" x14ac:dyDescent="0.5">
      <c r="A117" s="65" t="s">
        <v>95</v>
      </c>
      <c r="B117" s="6" t="str">
        <f>+'แผน-ผล-58-รวม'!B23</f>
        <v>วิศวกรรมการผลิต</v>
      </c>
      <c r="C117" s="5">
        <f>+'แผน-ผล-58-รวม'!C23</f>
        <v>10</v>
      </c>
      <c r="D117" s="5">
        <f>+'แผน-ผล-58-รวม'!D23</f>
        <v>3</v>
      </c>
      <c r="E117" s="8">
        <f>+D117/C117*100</f>
        <v>30</v>
      </c>
      <c r="F117" s="5">
        <f>+'แผน-ผล-58-รวม'!F23</f>
        <v>5</v>
      </c>
      <c r="G117" s="5">
        <f>+'แผน-ผล-58-รวม'!G23</f>
        <v>2</v>
      </c>
      <c r="H117" s="8">
        <f t="shared" si="3"/>
        <v>40</v>
      </c>
    </row>
    <row r="118" spans="1:8" hidden="1" x14ac:dyDescent="0.5">
      <c r="A118" s="65" t="s">
        <v>96</v>
      </c>
      <c r="B118" s="6" t="str">
        <f>+'แผน-ผล-58-รวม'!B39</f>
        <v>วิศวกรรมการจัดการพลังงาน</v>
      </c>
      <c r="C118" s="5">
        <f>+'แผน-ผล-58-รวม'!C39</f>
        <v>25</v>
      </c>
      <c r="D118" s="5">
        <f>+'แผน-ผล-58-รวม'!D39</f>
        <v>14</v>
      </c>
      <c r="E118" s="8">
        <f t="shared" si="2"/>
        <v>56.000000000000007</v>
      </c>
      <c r="F118" s="5">
        <f>+'แผน-ผล-58-รวม'!F39</f>
        <v>10</v>
      </c>
      <c r="G118" s="5">
        <f>+'แผน-ผล-58-รวม'!G39</f>
        <v>5</v>
      </c>
      <c r="H118" s="8">
        <f t="shared" si="3"/>
        <v>50</v>
      </c>
    </row>
    <row r="119" spans="1:8" ht="21" hidden="1" customHeight="1" x14ac:dyDescent="0.5">
      <c r="A119" s="65" t="s">
        <v>150</v>
      </c>
      <c r="B119" s="6" t="str">
        <f>+'แผน-ผล-58-รวม'!B40</f>
        <v>การบริหารงานก่อสร้างและสาธารณูปโภค</v>
      </c>
      <c r="C119" s="5">
        <f>+'แผน-ผล-58-รวม'!C40</f>
        <v>60</v>
      </c>
      <c r="D119" s="5">
        <f>+'แผน-ผล-58-รวม'!D40</f>
        <v>81</v>
      </c>
      <c r="E119" s="8">
        <f t="shared" si="2"/>
        <v>135</v>
      </c>
      <c r="F119" s="5">
        <f>+'แผน-ผล-58-รวม'!F40</f>
        <v>5</v>
      </c>
      <c r="G119" s="5">
        <f>+'แผน-ผล-58-รวม'!G40</f>
        <v>2</v>
      </c>
      <c r="H119" s="8">
        <f t="shared" si="3"/>
        <v>40</v>
      </c>
    </row>
    <row r="120" spans="1:8" hidden="1" x14ac:dyDescent="0.5">
      <c r="A120" s="65" t="s">
        <v>151</v>
      </c>
      <c r="B120" s="6" t="str">
        <f>+'แผน-ผล-58-รวม'!B41</f>
        <v>วิศวกรรมอิเล็กทรอนิกส์และโฟตอนนิกส์</v>
      </c>
      <c r="C120" s="5">
        <f>+'แผน-ผล-58-รวม'!C41</f>
        <v>10</v>
      </c>
      <c r="D120" s="5">
        <f>+'แผน-ผล-58-รวม'!D41</f>
        <v>8</v>
      </c>
      <c r="E120" s="8">
        <f>+D120/C120*100</f>
        <v>80</v>
      </c>
      <c r="F120" s="5">
        <f>+'แผน-ผล-58-รวม'!F41</f>
        <v>5</v>
      </c>
      <c r="G120" s="5">
        <f>+'แผน-ผล-58-รวม'!G41</f>
        <v>0</v>
      </c>
      <c r="H120" s="8">
        <f t="shared" si="3"/>
        <v>0</v>
      </c>
    </row>
    <row r="121" spans="1:8" hidden="1" x14ac:dyDescent="0.5">
      <c r="A121" s="65" t="s">
        <v>152</v>
      </c>
      <c r="B121" s="6" t="str">
        <f>+'แผน-ผล-58-รวม'!B42</f>
        <v>วิศวกรรมวัสดุ</v>
      </c>
      <c r="C121" s="5">
        <f>+'แผน-ผล-58-รวม'!C42</f>
        <v>20</v>
      </c>
      <c r="D121" s="5">
        <f>+'แผน-ผล-58-รวม'!D42</f>
        <v>2</v>
      </c>
      <c r="E121" s="8">
        <f>+D121/C121*100</f>
        <v>10</v>
      </c>
      <c r="F121" s="5">
        <f>+'แผน-ผล-58-รวม'!F42</f>
        <v>10</v>
      </c>
      <c r="G121" s="5">
        <f>+'แผน-ผล-58-รวม'!G42</f>
        <v>4</v>
      </c>
      <c r="H121" s="8">
        <f t="shared" si="3"/>
        <v>40</v>
      </c>
    </row>
    <row r="122" spans="1:8" ht="24" hidden="1" x14ac:dyDescent="0.55000000000000004">
      <c r="A122" s="161" t="s">
        <v>74</v>
      </c>
      <c r="B122" s="162"/>
      <c r="C122" s="10">
        <f>SUM(C102:C121)</f>
        <v>323</v>
      </c>
      <c r="D122" s="10">
        <f>SUM(D102:D121)</f>
        <v>243</v>
      </c>
      <c r="E122" s="11">
        <f t="shared" si="2"/>
        <v>75.232198142414859</v>
      </c>
      <c r="F122" s="10">
        <f>SUM(F102:F121)</f>
        <v>131</v>
      </c>
      <c r="G122" s="10">
        <f>SUM(G102:G121)</f>
        <v>58</v>
      </c>
      <c r="H122" s="11">
        <f t="shared" si="3"/>
        <v>44.274809160305345</v>
      </c>
    </row>
    <row r="123" spans="1:8" hidden="1" x14ac:dyDescent="0.5">
      <c r="H123" s="12" t="str">
        <f>+'แผน-ผล-58-รวม'!K46</f>
        <v>ข้อมูล ณ วันที่ 22 มีนาคม 2559</v>
      </c>
    </row>
    <row r="124" spans="1:8" hidden="1" x14ac:dyDescent="0.5">
      <c r="H124" s="12" t="str">
        <f>+'แผน-ผล-58-รวม'!K47</f>
        <v>(รวมทุกภาคการศึกษา)</v>
      </c>
    </row>
    <row r="125" spans="1:8" hidden="1" x14ac:dyDescent="0.5">
      <c r="H125" s="12"/>
    </row>
    <row r="126" spans="1:8" ht="24" hidden="1" x14ac:dyDescent="0.55000000000000004">
      <c r="A126" s="13" t="str">
        <f>+'แผน-ผล-58-รวม'!A48</f>
        <v>หมายเหตุ: แผนการรับนักศึกษา ตามแผนการเปิดสอนและเป้าหมายการรับนักศึกษาระดับบัณฑิตศึกษา ปีการศึกษา 2558</v>
      </c>
      <c r="B126" s="13"/>
    </row>
    <row r="127" spans="1:8" ht="24" hidden="1" x14ac:dyDescent="0.55000000000000004">
      <c r="A127" s="13"/>
      <c r="B127" s="13" t="str">
        <f>+'แผน-ผล-58-รวม'!B49</f>
        <v>ที่ผ่านความเห็นชอบจากสภาวิชาการ เมื่อคราวการประชุมครั้งที่ 3/2557 วันที่ 27 มีนาคม 2557</v>
      </c>
    </row>
    <row r="128" spans="1:8" hidden="1" x14ac:dyDescent="0.5"/>
    <row r="129" spans="1:8" s="21" customFormat="1" ht="27.75" hidden="1" x14ac:dyDescent="0.65">
      <c r="A129" s="169" t="s">
        <v>73</v>
      </c>
      <c r="B129" s="169"/>
      <c r="C129" s="169"/>
      <c r="D129" s="169"/>
      <c r="E129" s="169"/>
      <c r="F129" s="169"/>
      <c r="G129" s="169"/>
      <c r="H129" s="169"/>
    </row>
    <row r="130" spans="1:8" s="21" customFormat="1" ht="27.75" hidden="1" x14ac:dyDescent="0.65">
      <c r="A130" s="170" t="str">
        <f>+A34</f>
        <v>ประจำปีการศึกษา 2558</v>
      </c>
      <c r="B130" s="170"/>
      <c r="C130" s="170"/>
      <c r="D130" s="170"/>
      <c r="E130" s="170"/>
      <c r="F130" s="170"/>
      <c r="G130" s="170"/>
      <c r="H130" s="170"/>
    </row>
    <row r="131" spans="1:8" hidden="1" x14ac:dyDescent="0.5">
      <c r="A131" s="23"/>
      <c r="B131" s="23"/>
      <c r="C131" s="23"/>
      <c r="D131" s="23"/>
      <c r="E131" s="23"/>
      <c r="F131" s="23"/>
      <c r="G131" s="23"/>
      <c r="H131" s="23"/>
    </row>
    <row r="132" spans="1:8" hidden="1" x14ac:dyDescent="0.5">
      <c r="A132" s="171" t="s">
        <v>32</v>
      </c>
      <c r="B132" s="173" t="s">
        <v>61</v>
      </c>
      <c r="C132" s="175" t="s">
        <v>0</v>
      </c>
      <c r="D132" s="175"/>
      <c r="E132" s="175"/>
      <c r="F132" s="175" t="s">
        <v>1</v>
      </c>
      <c r="G132" s="175"/>
      <c r="H132" s="175"/>
    </row>
    <row r="133" spans="1:8" hidden="1" x14ac:dyDescent="0.5">
      <c r="A133" s="172"/>
      <c r="B133" s="173"/>
      <c r="C133" s="4" t="s">
        <v>15</v>
      </c>
      <c r="D133" s="4" t="s">
        <v>16</v>
      </c>
      <c r="E133" s="4" t="s">
        <v>17</v>
      </c>
      <c r="F133" s="4" t="s">
        <v>15</v>
      </c>
      <c r="G133" s="4" t="s">
        <v>16</v>
      </c>
      <c r="H133" s="4" t="s">
        <v>17</v>
      </c>
    </row>
    <row r="134" spans="1:8" ht="21" hidden="1" customHeight="1" x14ac:dyDescent="0.5">
      <c r="A134" s="5">
        <v>1</v>
      </c>
      <c r="B134" s="6" t="str">
        <f>+'แผน-ผล-58-รวม'!B43</f>
        <v>มลพิษสิ่งแวดล้อมและความปลอดภัย</v>
      </c>
      <c r="C134" s="5">
        <f>+'แผน-ผล-58-รวม'!C43</f>
        <v>5</v>
      </c>
      <c r="D134" s="5">
        <f>+'แผน-ผล-58-รวม'!D43</f>
        <v>2</v>
      </c>
      <c r="E134" s="26">
        <f>+'แผน-ผล-58-รวม'!E42</f>
        <v>10</v>
      </c>
      <c r="F134" s="174"/>
      <c r="G134" s="174"/>
      <c r="H134" s="174"/>
    </row>
    <row r="135" spans="1:8" ht="21" hidden="1" customHeight="1" x14ac:dyDescent="0.5">
      <c r="A135" s="5">
        <v>2</v>
      </c>
      <c r="B135" s="6" t="str">
        <f>+'แผน-ผล-58-รวม'!B44</f>
        <v>เวชศาสตร์ชุมชนและเวชศาสตร์ครอบครัว</v>
      </c>
      <c r="C135" s="5">
        <f>+'แผน-ผล-58-รวม'!C44</f>
        <v>0</v>
      </c>
      <c r="D135" s="5">
        <f>+'แผน-ผล-58-รวม'!D44</f>
        <v>0</v>
      </c>
      <c r="E135" s="26" t="e">
        <f>+'แผน-ผล-58-รวม'!E44</f>
        <v>#DIV/0!</v>
      </c>
      <c r="F135" s="5">
        <f>+'แผน-ผล-58-รวม'!F44</f>
        <v>0</v>
      </c>
      <c r="G135" s="5">
        <f>+'แผน-ผล-58-รวม'!G44</f>
        <v>0</v>
      </c>
      <c r="H135" s="26">
        <f>+'แผน-ผล-58-รวม'!H44</f>
        <v>0</v>
      </c>
    </row>
    <row r="136" spans="1:8" ht="24" hidden="1" x14ac:dyDescent="0.55000000000000004">
      <c r="A136" s="161" t="s">
        <v>74</v>
      </c>
      <c r="B136" s="162"/>
      <c r="C136" s="10">
        <f>SUM(C124:C135)</f>
        <v>5</v>
      </c>
      <c r="D136" s="10">
        <f>SUM(D124:D135)</f>
        <v>2</v>
      </c>
      <c r="E136" s="11">
        <f>+D136/C136*100</f>
        <v>40</v>
      </c>
      <c r="F136" s="10">
        <f>+F135</f>
        <v>0</v>
      </c>
      <c r="G136" s="10">
        <f>SUM(G135)</f>
        <v>0</v>
      </c>
      <c r="H136" s="11">
        <v>0</v>
      </c>
    </row>
    <row r="137" spans="1:8" hidden="1" x14ac:dyDescent="0.5">
      <c r="H137" s="12" t="str">
        <f>+'แผน-ผล-58-รวม'!K46</f>
        <v>ข้อมูล ณ วันที่ 22 มีนาคม 2559</v>
      </c>
    </row>
    <row r="138" spans="1:8" hidden="1" x14ac:dyDescent="0.5">
      <c r="H138" s="12" t="str">
        <f>+'แผน-ผล-58-รวม'!K47</f>
        <v>(รวมทุกภาคการศึกษา)</v>
      </c>
    </row>
    <row r="139" spans="1:8" hidden="1" x14ac:dyDescent="0.5"/>
    <row r="140" spans="1:8" hidden="1" x14ac:dyDescent="0.5"/>
    <row r="141" spans="1:8" hidden="1" x14ac:dyDescent="0.5"/>
    <row r="142" spans="1:8" hidden="1" x14ac:dyDescent="0.5"/>
    <row r="143" spans="1:8" ht="24" hidden="1" x14ac:dyDescent="0.55000000000000004">
      <c r="A143" s="13" t="str">
        <f>+'แผน-ผล-58-รวม'!A48</f>
        <v>หมายเหตุ: แผนการรับนักศึกษา ตามแผนการเปิดสอนและเป้าหมายการรับนักศึกษาระดับบัณฑิตศึกษา ปีการศึกษา 2558</v>
      </c>
      <c r="B143" s="13"/>
    </row>
    <row r="144" spans="1:8" ht="24" hidden="1" x14ac:dyDescent="0.55000000000000004">
      <c r="A144" s="13"/>
      <c r="B144" s="13" t="str">
        <f>+'แผน-ผล-58-รวม'!B49</f>
        <v>ที่ผ่านความเห็นชอบจากสภาวิชาการ เมื่อคราวการประชุมครั้งที่ 3/2557 วันที่ 27 มีนาคม 2557</v>
      </c>
    </row>
    <row r="145" hidden="1" x14ac:dyDescent="0.5"/>
  </sheetData>
  <mergeCells count="36">
    <mergeCell ref="F134:H134"/>
    <mergeCell ref="A136:B136"/>
    <mergeCell ref="A122:B122"/>
    <mergeCell ref="A129:H129"/>
    <mergeCell ref="A130:H130"/>
    <mergeCell ref="A132:A133"/>
    <mergeCell ref="B132:B133"/>
    <mergeCell ref="C132:E132"/>
    <mergeCell ref="F132:H132"/>
    <mergeCell ref="A74:B74"/>
    <mergeCell ref="A97:H97"/>
    <mergeCell ref="A98:H98"/>
    <mergeCell ref="A100:A101"/>
    <mergeCell ref="B100:B101"/>
    <mergeCell ref="C100:E100"/>
    <mergeCell ref="F100:H100"/>
    <mergeCell ref="A42:B42"/>
    <mergeCell ref="A65:H65"/>
    <mergeCell ref="A66:H66"/>
    <mergeCell ref="A68:A69"/>
    <mergeCell ref="B68:B69"/>
    <mergeCell ref="C68:E68"/>
    <mergeCell ref="F68:H68"/>
    <mergeCell ref="A16:B16"/>
    <mergeCell ref="A33:H33"/>
    <mergeCell ref="A34:H34"/>
    <mergeCell ref="A36:A37"/>
    <mergeCell ref="B36:B37"/>
    <mergeCell ref="C36:E36"/>
    <mergeCell ref="F36:H36"/>
    <mergeCell ref="A1:H1"/>
    <mergeCell ref="A2:H2"/>
    <mergeCell ref="A4:A5"/>
    <mergeCell ref="B4:B5"/>
    <mergeCell ref="C4:E4"/>
    <mergeCell ref="F4:H4"/>
  </mergeCells>
  <pageMargins left="0.59" right="0.23" top="0.95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I138"/>
  <sheetViews>
    <sheetView zoomScale="130" zoomScaleNormal="130" workbookViewId="0">
      <selection sqref="A1:G1"/>
    </sheetView>
  </sheetViews>
  <sheetFormatPr defaultRowHeight="21.75" x14ac:dyDescent="0.5"/>
  <cols>
    <col min="1" max="1" width="8.42578125" style="1" customWidth="1"/>
    <col min="2" max="2" width="19.42578125" style="1" customWidth="1"/>
    <col min="3" max="3" width="4.7109375" style="1" bestFit="1" customWidth="1"/>
    <col min="4" max="4" width="3.42578125" style="1" bestFit="1" customWidth="1"/>
    <col min="5" max="5" width="6.7109375" style="1" customWidth="1"/>
    <col min="6" max="6" width="34.85546875" style="1" bestFit="1" customWidth="1"/>
    <col min="7" max="7" width="29.28515625" style="1" customWidth="1"/>
    <col min="8" max="16384" width="9.140625" style="1"/>
  </cols>
  <sheetData>
    <row r="1" spans="1:9" ht="27.75" x14ac:dyDescent="0.65">
      <c r="A1" s="169" t="s">
        <v>78</v>
      </c>
      <c r="B1" s="169"/>
      <c r="C1" s="169"/>
      <c r="D1" s="169"/>
      <c r="E1" s="169"/>
      <c r="F1" s="169"/>
      <c r="G1" s="169"/>
    </row>
    <row r="2" spans="1:9" ht="27.75" x14ac:dyDescent="0.65">
      <c r="A2" s="170" t="s">
        <v>397</v>
      </c>
      <c r="B2" s="170"/>
      <c r="C2" s="170"/>
      <c r="D2" s="170"/>
      <c r="E2" s="170"/>
      <c r="F2" s="170"/>
      <c r="G2" s="170"/>
    </row>
    <row r="3" spans="1:9" x14ac:dyDescent="0.5">
      <c r="A3" s="114"/>
      <c r="B3" s="114"/>
      <c r="C3" s="114"/>
      <c r="D3" s="114"/>
      <c r="E3" s="114"/>
      <c r="F3" s="114"/>
      <c r="G3" s="114"/>
    </row>
    <row r="4" spans="1:9" s="21" customFormat="1" ht="27.75" x14ac:dyDescent="0.65">
      <c r="A4" s="56" t="s">
        <v>38</v>
      </c>
      <c r="B4" s="157"/>
      <c r="C4" s="157"/>
      <c r="D4" s="157"/>
      <c r="E4" s="157"/>
      <c r="F4" s="157"/>
      <c r="G4" s="157"/>
      <c r="H4" s="158"/>
      <c r="I4" s="158"/>
    </row>
    <row r="5" spans="1:9" x14ac:dyDescent="0.5">
      <c r="A5" s="118"/>
      <c r="B5" s="114"/>
      <c r="C5" s="114"/>
      <c r="D5" s="114"/>
      <c r="E5" s="114"/>
      <c r="F5" s="114"/>
      <c r="G5" s="114"/>
      <c r="H5" s="119"/>
      <c r="I5" s="119"/>
    </row>
    <row r="6" spans="1:9" s="21" customFormat="1" ht="27.75" x14ac:dyDescent="0.65">
      <c r="A6" s="159" t="s">
        <v>42</v>
      </c>
      <c r="B6" s="173" t="s">
        <v>61</v>
      </c>
      <c r="C6" s="175" t="s">
        <v>0</v>
      </c>
      <c r="D6" s="175"/>
      <c r="E6" s="175"/>
      <c r="F6" s="31" t="s">
        <v>97</v>
      </c>
      <c r="G6" s="31" t="s">
        <v>104</v>
      </c>
      <c r="H6" s="55"/>
      <c r="I6" s="55"/>
    </row>
    <row r="7" spans="1:9" s="21" customFormat="1" ht="23.25" customHeight="1" x14ac:dyDescent="0.65">
      <c r="A7" s="160" t="s">
        <v>43</v>
      </c>
      <c r="B7" s="173"/>
      <c r="C7" s="4" t="s">
        <v>15</v>
      </c>
      <c r="D7" s="4" t="s">
        <v>16</v>
      </c>
      <c r="E7" s="4" t="s">
        <v>17</v>
      </c>
      <c r="F7" s="32" t="s">
        <v>282</v>
      </c>
      <c r="G7" s="32" t="s">
        <v>397</v>
      </c>
      <c r="H7" s="55"/>
      <c r="I7" s="55"/>
    </row>
    <row r="8" spans="1:9" x14ac:dyDescent="0.5">
      <c r="A8" s="45">
        <v>1</v>
      </c>
      <c r="B8" s="46" t="s">
        <v>23</v>
      </c>
      <c r="C8" s="47">
        <v>10</v>
      </c>
      <c r="D8" s="47">
        <v>10</v>
      </c>
      <c r="E8" s="48">
        <f>+D8/C8*100</f>
        <v>100</v>
      </c>
      <c r="F8" s="68" t="s">
        <v>199</v>
      </c>
      <c r="G8" s="68"/>
    </row>
    <row r="9" spans="1:9" x14ac:dyDescent="0.5">
      <c r="A9" s="33"/>
      <c r="B9" s="34"/>
      <c r="C9" s="35"/>
      <c r="D9" s="35"/>
      <c r="E9" s="36"/>
      <c r="F9" s="51" t="s">
        <v>200</v>
      </c>
      <c r="G9" s="51"/>
    </row>
    <row r="10" spans="1:9" x14ac:dyDescent="0.5">
      <c r="A10" s="33"/>
      <c r="B10" s="34"/>
      <c r="C10" s="35"/>
      <c r="D10" s="35"/>
      <c r="E10" s="36"/>
      <c r="F10" s="51" t="s">
        <v>203</v>
      </c>
      <c r="G10" s="51"/>
    </row>
    <row r="11" spans="1:9" x14ac:dyDescent="0.5">
      <c r="A11" s="33"/>
      <c r="B11" s="34"/>
      <c r="C11" s="35"/>
      <c r="D11" s="35"/>
      <c r="E11" s="36"/>
      <c r="F11" s="51" t="s">
        <v>236</v>
      </c>
      <c r="G11" s="51"/>
    </row>
    <row r="12" spans="1:9" x14ac:dyDescent="0.5">
      <c r="A12" s="33"/>
      <c r="B12" s="34"/>
      <c r="C12" s="35"/>
      <c r="D12" s="35"/>
      <c r="E12" s="36"/>
      <c r="F12" s="37" t="s">
        <v>202</v>
      </c>
      <c r="G12" s="37"/>
    </row>
    <row r="13" spans="1:9" x14ac:dyDescent="0.5">
      <c r="A13" s="33"/>
      <c r="B13" s="34"/>
      <c r="C13" s="35"/>
      <c r="D13" s="35"/>
      <c r="E13" s="36"/>
      <c r="F13" s="37" t="s">
        <v>237</v>
      </c>
      <c r="G13" s="37"/>
    </row>
    <row r="14" spans="1:9" x14ac:dyDescent="0.5">
      <c r="A14" s="33"/>
      <c r="B14" s="34"/>
      <c r="C14" s="35"/>
      <c r="D14" s="35"/>
      <c r="E14" s="36"/>
      <c r="F14" s="37" t="s">
        <v>238</v>
      </c>
      <c r="G14" s="37"/>
    </row>
    <row r="15" spans="1:9" x14ac:dyDescent="0.5">
      <c r="A15" s="33"/>
      <c r="B15" s="34"/>
      <c r="C15" s="35"/>
      <c r="D15" s="35"/>
      <c r="E15" s="36"/>
      <c r="F15" s="37" t="s">
        <v>201</v>
      </c>
      <c r="G15" s="37"/>
    </row>
    <row r="16" spans="1:9" x14ac:dyDescent="0.5">
      <c r="A16" s="33"/>
      <c r="B16" s="34"/>
      <c r="C16" s="35"/>
      <c r="D16" s="35"/>
      <c r="E16" s="36"/>
      <c r="F16" s="51" t="s">
        <v>322</v>
      </c>
      <c r="G16" s="51"/>
    </row>
    <row r="17" spans="1:9" x14ac:dyDescent="0.5">
      <c r="A17" s="33"/>
      <c r="B17" s="34"/>
      <c r="C17" s="35"/>
      <c r="D17" s="35"/>
      <c r="E17" s="36"/>
      <c r="F17" s="51" t="s">
        <v>323</v>
      </c>
      <c r="G17" s="51"/>
    </row>
    <row r="18" spans="1:9" x14ac:dyDescent="0.5">
      <c r="A18" s="33"/>
      <c r="B18" s="34"/>
      <c r="C18" s="59"/>
      <c r="D18" s="59"/>
      <c r="E18" s="60"/>
      <c r="F18" s="50" t="s">
        <v>399</v>
      </c>
      <c r="G18" s="53"/>
    </row>
    <row r="19" spans="1:9" s="21" customFormat="1" ht="27.75" x14ac:dyDescent="0.65">
      <c r="A19" s="64"/>
      <c r="B19" s="39"/>
      <c r="C19" s="40"/>
      <c r="D19" s="40"/>
      <c r="E19" s="41"/>
      <c r="F19" s="78" t="s">
        <v>228</v>
      </c>
      <c r="G19" s="42"/>
      <c r="H19" s="158"/>
      <c r="I19" s="158"/>
    </row>
    <row r="20" spans="1:9" s="21" customFormat="1" ht="27.75" x14ac:dyDescent="0.65">
      <c r="A20" s="77"/>
      <c r="B20" s="27"/>
      <c r="C20" s="29"/>
      <c r="D20" s="29"/>
      <c r="E20" s="28"/>
      <c r="F20" s="145"/>
      <c r="G20" s="27"/>
      <c r="H20" s="158"/>
      <c r="I20" s="158"/>
    </row>
    <row r="21" spans="1:9" ht="24" x14ac:dyDescent="0.55000000000000004">
      <c r="A21" s="30" t="s">
        <v>76</v>
      </c>
    </row>
    <row r="22" spans="1:9" s="21" customFormat="1" ht="27.75" x14ac:dyDescent="0.65">
      <c r="A22" s="77"/>
      <c r="B22" s="27"/>
      <c r="C22" s="29"/>
      <c r="D22" s="29"/>
      <c r="E22" s="28"/>
      <c r="F22" s="145"/>
      <c r="G22" s="27"/>
      <c r="H22" s="158"/>
      <c r="I22" s="158"/>
    </row>
    <row r="23" spans="1:9" s="21" customFormat="1" ht="27.75" x14ac:dyDescent="0.65">
      <c r="A23" s="77"/>
      <c r="B23" s="27"/>
      <c r="C23" s="29"/>
      <c r="D23" s="29"/>
      <c r="E23" s="28"/>
      <c r="F23" s="145"/>
      <c r="G23" s="27"/>
      <c r="H23" s="158"/>
      <c r="I23" s="158"/>
    </row>
    <row r="24" spans="1:9" s="21" customFormat="1" ht="27.75" x14ac:dyDescent="0.65">
      <c r="A24" s="77"/>
      <c r="B24" s="27"/>
      <c r="C24" s="29"/>
      <c r="D24" s="29"/>
      <c r="E24" s="28"/>
      <c r="F24" s="145"/>
      <c r="G24" s="27"/>
      <c r="H24" s="158"/>
      <c r="I24" s="158"/>
    </row>
    <row r="25" spans="1:9" s="21" customFormat="1" ht="27.75" x14ac:dyDescent="0.65">
      <c r="A25" s="77"/>
      <c r="B25" s="27"/>
      <c r="C25" s="29"/>
      <c r="D25" s="29"/>
      <c r="E25" s="28"/>
      <c r="F25" s="145"/>
      <c r="G25" s="27"/>
      <c r="H25" s="158"/>
      <c r="I25" s="158"/>
    </row>
    <row r="26" spans="1:9" s="21" customFormat="1" ht="27.75" x14ac:dyDescent="0.65">
      <c r="A26" s="77"/>
      <c r="B26" s="27"/>
      <c r="C26" s="29"/>
      <c r="D26" s="29"/>
      <c r="E26" s="28"/>
      <c r="F26" s="145"/>
      <c r="G26" s="27"/>
      <c r="H26" s="158"/>
      <c r="I26" s="158"/>
    </row>
    <row r="27" spans="1:9" s="21" customFormat="1" ht="27.75" x14ac:dyDescent="0.65">
      <c r="A27" s="77"/>
      <c r="B27" s="27"/>
      <c r="C27" s="29"/>
      <c r="D27" s="29"/>
      <c r="E27" s="28"/>
      <c r="F27" s="145"/>
      <c r="G27" s="27"/>
      <c r="H27" s="158"/>
      <c r="I27" s="158"/>
    </row>
    <row r="28" spans="1:9" s="21" customFormat="1" ht="27.75" x14ac:dyDescent="0.65">
      <c r="A28" s="77"/>
      <c r="B28" s="27"/>
      <c r="C28" s="29"/>
      <c r="D28" s="29"/>
      <c r="E28" s="28"/>
      <c r="F28" s="145"/>
      <c r="G28" s="27"/>
      <c r="H28" s="158"/>
      <c r="I28" s="158"/>
    </row>
    <row r="29" spans="1:9" s="21" customFormat="1" ht="27.75" x14ac:dyDescent="0.65">
      <c r="A29" s="77"/>
      <c r="B29" s="27"/>
      <c r="C29" s="29"/>
      <c r="D29" s="29"/>
      <c r="E29" s="28"/>
      <c r="F29" s="145"/>
      <c r="G29" s="27"/>
      <c r="H29" s="158"/>
      <c r="I29" s="158"/>
    </row>
    <row r="30" spans="1:9" s="21" customFormat="1" ht="27.75" x14ac:dyDescent="0.65">
      <c r="A30" s="77"/>
      <c r="B30" s="27"/>
      <c r="C30" s="29"/>
      <c r="D30" s="29"/>
      <c r="E30" s="28"/>
      <c r="F30" s="145"/>
      <c r="G30" s="27"/>
      <c r="H30" s="158"/>
      <c r="I30" s="158"/>
    </row>
    <row r="31" spans="1:9" s="21" customFormat="1" ht="27.75" x14ac:dyDescent="0.65">
      <c r="A31" s="77"/>
      <c r="B31" s="27"/>
      <c r="C31" s="29"/>
      <c r="D31" s="29"/>
      <c r="E31" s="28"/>
      <c r="F31" s="145"/>
      <c r="G31" s="27"/>
      <c r="H31" s="158"/>
      <c r="I31" s="158"/>
    </row>
    <row r="32" spans="1:9" s="21" customFormat="1" ht="27.75" x14ac:dyDescent="0.65">
      <c r="A32" s="77"/>
      <c r="B32" s="27"/>
      <c r="C32" s="29"/>
      <c r="D32" s="29"/>
      <c r="E32" s="28"/>
      <c r="F32" s="145"/>
      <c r="G32" s="27"/>
      <c r="H32" s="158"/>
      <c r="I32" s="158"/>
    </row>
    <row r="33" spans="1:9" s="21" customFormat="1" ht="27.75" x14ac:dyDescent="0.65">
      <c r="A33" s="77"/>
      <c r="B33" s="27"/>
      <c r="C33" s="29"/>
      <c r="D33" s="29"/>
      <c r="E33" s="28"/>
      <c r="F33" s="145"/>
      <c r="G33" s="27"/>
      <c r="H33" s="158"/>
      <c r="I33" s="158"/>
    </row>
    <row r="34" spans="1:9" s="21" customFormat="1" ht="27.75" x14ac:dyDescent="0.65">
      <c r="A34" s="56" t="s">
        <v>37</v>
      </c>
      <c r="B34" s="157"/>
      <c r="C34" s="157"/>
      <c r="D34" s="157"/>
      <c r="E34" s="157"/>
      <c r="F34" s="157"/>
      <c r="G34" s="157"/>
      <c r="H34" s="158"/>
      <c r="I34" s="158"/>
    </row>
    <row r="35" spans="1:9" x14ac:dyDescent="0.5">
      <c r="A35" s="118"/>
      <c r="B35" s="114"/>
      <c r="C35" s="114"/>
      <c r="D35" s="114"/>
      <c r="E35" s="114"/>
      <c r="F35" s="114"/>
      <c r="G35" s="114"/>
      <c r="H35" s="119"/>
      <c r="I35" s="119"/>
    </row>
    <row r="36" spans="1:9" s="21" customFormat="1" ht="27.75" x14ac:dyDescent="0.65">
      <c r="A36" s="159" t="s">
        <v>42</v>
      </c>
      <c r="B36" s="173" t="s">
        <v>61</v>
      </c>
      <c r="C36" s="175" t="s">
        <v>1</v>
      </c>
      <c r="D36" s="175"/>
      <c r="E36" s="175"/>
      <c r="F36" s="31" t="s">
        <v>97</v>
      </c>
      <c r="G36" s="31" t="s">
        <v>104</v>
      </c>
      <c r="H36" s="55"/>
      <c r="I36" s="55"/>
    </row>
    <row r="37" spans="1:9" s="21" customFormat="1" ht="27.75" x14ac:dyDescent="0.65">
      <c r="A37" s="160" t="s">
        <v>43</v>
      </c>
      <c r="B37" s="173"/>
      <c r="C37" s="4" t="s">
        <v>15</v>
      </c>
      <c r="D37" s="4" t="s">
        <v>16</v>
      </c>
      <c r="E37" s="4" t="s">
        <v>17</v>
      </c>
      <c r="F37" s="32" t="s">
        <v>282</v>
      </c>
      <c r="G37" s="32" t="s">
        <v>397</v>
      </c>
      <c r="H37" s="55"/>
      <c r="I37" s="55"/>
    </row>
    <row r="38" spans="1:9" x14ac:dyDescent="0.5">
      <c r="A38" s="33">
        <v>1</v>
      </c>
      <c r="B38" s="34" t="s">
        <v>24</v>
      </c>
      <c r="C38" s="35">
        <v>5</v>
      </c>
      <c r="D38" s="70">
        <v>5</v>
      </c>
      <c r="E38" s="69">
        <f>+D38/C38*100</f>
        <v>100</v>
      </c>
      <c r="F38" s="109" t="s">
        <v>331</v>
      </c>
      <c r="G38" s="109"/>
    </row>
    <row r="39" spans="1:9" x14ac:dyDescent="0.5">
      <c r="A39" s="33"/>
      <c r="B39" s="34"/>
      <c r="C39" s="35"/>
      <c r="D39" s="35"/>
      <c r="E39" s="106"/>
      <c r="F39" s="37" t="s">
        <v>332</v>
      </c>
      <c r="G39" s="37"/>
    </row>
    <row r="40" spans="1:9" x14ac:dyDescent="0.5">
      <c r="A40" s="33"/>
      <c r="B40" s="34"/>
      <c r="C40" s="35"/>
      <c r="D40" s="35"/>
      <c r="E40" s="106"/>
      <c r="F40" s="37" t="s">
        <v>333</v>
      </c>
      <c r="G40" s="37"/>
    </row>
    <row r="41" spans="1:9" x14ac:dyDescent="0.5">
      <c r="A41" s="33"/>
      <c r="B41" s="34"/>
      <c r="C41" s="35"/>
      <c r="D41" s="35"/>
      <c r="E41" s="106"/>
      <c r="F41" s="37" t="s">
        <v>334</v>
      </c>
      <c r="G41" s="37"/>
    </row>
    <row r="42" spans="1:9" x14ac:dyDescent="0.5">
      <c r="A42" s="33"/>
      <c r="B42" s="34"/>
      <c r="C42" s="59"/>
      <c r="D42" s="59"/>
      <c r="E42" s="107"/>
      <c r="F42" s="50" t="s">
        <v>399</v>
      </c>
      <c r="G42" s="37"/>
    </row>
    <row r="43" spans="1:9" x14ac:dyDescent="0.5">
      <c r="A43" s="79"/>
      <c r="B43" s="51"/>
      <c r="C43" s="93"/>
      <c r="D43" s="93"/>
      <c r="E43" s="94"/>
      <c r="F43" s="50" t="s">
        <v>228</v>
      </c>
      <c r="G43" s="37"/>
    </row>
    <row r="44" spans="1:9" ht="20.25" customHeight="1" x14ac:dyDescent="0.5">
      <c r="A44" s="33">
        <v>2</v>
      </c>
      <c r="B44" s="34" t="s">
        <v>25</v>
      </c>
      <c r="C44" s="35">
        <v>5</v>
      </c>
      <c r="D44" s="35">
        <v>9</v>
      </c>
      <c r="E44" s="36">
        <f>+D44/C44*100</f>
        <v>180</v>
      </c>
      <c r="F44" s="37" t="s">
        <v>172</v>
      </c>
      <c r="G44" s="37"/>
    </row>
    <row r="45" spans="1:9" ht="21" customHeight="1" x14ac:dyDescent="0.5">
      <c r="A45" s="33"/>
      <c r="B45" s="34"/>
      <c r="C45" s="35"/>
      <c r="D45" s="35"/>
      <c r="E45" s="36"/>
      <c r="F45" s="37" t="s">
        <v>171</v>
      </c>
      <c r="G45" s="37"/>
    </row>
    <row r="46" spans="1:9" ht="21" customHeight="1" x14ac:dyDescent="0.5">
      <c r="A46" s="33"/>
      <c r="B46" s="34"/>
      <c r="C46" s="35"/>
      <c r="D46" s="35"/>
      <c r="E46" s="36"/>
      <c r="F46" s="37" t="s">
        <v>207</v>
      </c>
      <c r="G46" s="37"/>
    </row>
    <row r="47" spans="1:9" x14ac:dyDescent="0.5">
      <c r="A47" s="79"/>
      <c r="B47" s="51"/>
      <c r="C47" s="80"/>
      <c r="D47" s="80"/>
      <c r="E47" s="83"/>
      <c r="F47" s="37" t="s">
        <v>208</v>
      </c>
      <c r="G47" s="37"/>
    </row>
    <row r="48" spans="1:9" x14ac:dyDescent="0.5">
      <c r="A48" s="33">
        <v>3</v>
      </c>
      <c r="B48" s="34" t="s">
        <v>26</v>
      </c>
      <c r="C48" s="35">
        <v>5</v>
      </c>
      <c r="D48" s="35">
        <v>7</v>
      </c>
      <c r="E48" s="36">
        <f>+D48/C48*100</f>
        <v>140</v>
      </c>
      <c r="F48" s="37" t="s">
        <v>338</v>
      </c>
      <c r="G48" s="37"/>
    </row>
    <row r="49" spans="1:7" x14ac:dyDescent="0.5">
      <c r="A49" s="33"/>
      <c r="B49" s="34"/>
      <c r="C49" s="35"/>
      <c r="D49" s="35"/>
      <c r="E49" s="36"/>
      <c r="F49" s="37" t="s">
        <v>339</v>
      </c>
      <c r="G49" s="37"/>
    </row>
    <row r="50" spans="1:7" x14ac:dyDescent="0.5">
      <c r="A50" s="33"/>
      <c r="B50" s="34"/>
      <c r="C50" s="35"/>
      <c r="D50" s="35"/>
      <c r="E50" s="36"/>
      <c r="F50" s="37" t="s">
        <v>340</v>
      </c>
      <c r="G50" s="37"/>
    </row>
    <row r="51" spans="1:7" x14ac:dyDescent="0.5">
      <c r="A51" s="33"/>
      <c r="B51" s="34"/>
      <c r="C51" s="35"/>
      <c r="D51" s="35"/>
      <c r="E51" s="106"/>
      <c r="F51" s="34" t="s">
        <v>341</v>
      </c>
      <c r="G51" s="34"/>
    </row>
    <row r="52" spans="1:7" x14ac:dyDescent="0.5">
      <c r="A52" s="33"/>
      <c r="B52" s="34"/>
      <c r="C52" s="35"/>
      <c r="D52" s="35"/>
      <c r="E52" s="106"/>
      <c r="F52" s="34" t="s">
        <v>342</v>
      </c>
      <c r="G52" s="34"/>
    </row>
    <row r="53" spans="1:7" x14ac:dyDescent="0.5">
      <c r="A53" s="33"/>
      <c r="B53" s="34"/>
      <c r="C53" s="35"/>
      <c r="D53" s="35"/>
      <c r="E53" s="106"/>
      <c r="F53" s="50" t="s">
        <v>399</v>
      </c>
      <c r="G53" s="34"/>
    </row>
    <row r="54" spans="1:7" x14ac:dyDescent="0.5">
      <c r="A54" s="33"/>
      <c r="B54" s="34"/>
      <c r="C54" s="35"/>
      <c r="D54" s="35"/>
      <c r="E54" s="106"/>
      <c r="F54" s="101" t="s">
        <v>228</v>
      </c>
      <c r="G54" s="34"/>
    </row>
    <row r="55" spans="1:7" ht="22.5" customHeight="1" x14ac:dyDescent="0.5">
      <c r="A55" s="38"/>
      <c r="B55" s="39"/>
      <c r="C55" s="102"/>
      <c r="D55" s="102"/>
      <c r="E55" s="103"/>
      <c r="F55" s="78"/>
      <c r="G55" s="42"/>
    </row>
    <row r="56" spans="1:7" ht="22.5" customHeight="1" x14ac:dyDescent="0.5">
      <c r="A56" s="23"/>
      <c r="B56" s="27"/>
      <c r="C56" s="29"/>
      <c r="D56" s="29"/>
      <c r="E56" s="28"/>
      <c r="F56" s="28"/>
      <c r="G56" s="27"/>
    </row>
    <row r="57" spans="1:7" ht="24" x14ac:dyDescent="0.55000000000000004">
      <c r="A57" s="30" t="s">
        <v>76</v>
      </c>
    </row>
    <row r="58" spans="1:7" ht="24" x14ac:dyDescent="0.55000000000000004">
      <c r="A58" s="30"/>
    </row>
    <row r="59" spans="1:7" ht="24" x14ac:dyDescent="0.55000000000000004">
      <c r="A59" s="30"/>
    </row>
    <row r="60" spans="1:7" ht="21" customHeight="1" x14ac:dyDescent="0.55000000000000004">
      <c r="A60" s="30"/>
    </row>
    <row r="61" spans="1:7" ht="21" customHeight="1" x14ac:dyDescent="0.55000000000000004">
      <c r="A61" s="30"/>
    </row>
    <row r="62" spans="1:7" ht="24" x14ac:dyDescent="0.55000000000000004">
      <c r="A62" s="30"/>
    </row>
    <row r="63" spans="1:7" ht="24" x14ac:dyDescent="0.55000000000000004">
      <c r="A63" s="30"/>
    </row>
    <row r="64" spans="1:7" ht="24" x14ac:dyDescent="0.55000000000000004">
      <c r="A64" s="30"/>
    </row>
    <row r="65" spans="1:9" ht="24" x14ac:dyDescent="0.55000000000000004">
      <c r="A65" s="30"/>
    </row>
    <row r="66" spans="1:9" ht="24" x14ac:dyDescent="0.55000000000000004">
      <c r="A66" s="30"/>
    </row>
    <row r="67" spans="1:9" ht="24" x14ac:dyDescent="0.55000000000000004">
      <c r="A67" s="30"/>
    </row>
    <row r="68" spans="1:9" ht="24" x14ac:dyDescent="0.55000000000000004">
      <c r="A68" s="30"/>
    </row>
    <row r="69" spans="1:9" ht="24" x14ac:dyDescent="0.55000000000000004">
      <c r="A69" s="30"/>
    </row>
    <row r="70" spans="1:9" s="21" customFormat="1" ht="27.75" x14ac:dyDescent="0.65">
      <c r="A70" s="169" t="s">
        <v>102</v>
      </c>
      <c r="B70" s="169"/>
      <c r="C70" s="169"/>
      <c r="D70" s="169"/>
      <c r="E70" s="169"/>
      <c r="F70" s="169"/>
      <c r="G70" s="169"/>
      <c r="H70" s="20"/>
      <c r="I70" s="20"/>
    </row>
    <row r="71" spans="1:9" s="21" customFormat="1" ht="27.75" x14ac:dyDescent="0.65">
      <c r="A71" s="170" t="s">
        <v>397</v>
      </c>
      <c r="B71" s="170"/>
      <c r="C71" s="170"/>
      <c r="D71" s="170"/>
      <c r="E71" s="170"/>
      <c r="F71" s="170"/>
      <c r="G71" s="170"/>
      <c r="H71" s="55"/>
      <c r="I71" s="55"/>
    </row>
    <row r="72" spans="1:9" s="13" customFormat="1" ht="24" x14ac:dyDescent="0.55000000000000004">
      <c r="A72" s="73"/>
      <c r="B72" s="73"/>
      <c r="C72" s="73"/>
      <c r="D72" s="73"/>
      <c r="E72" s="73"/>
      <c r="F72" s="73"/>
      <c r="G72" s="73"/>
      <c r="H72" s="74"/>
      <c r="I72" s="74"/>
    </row>
    <row r="73" spans="1:9" s="21" customFormat="1" ht="22.5" customHeight="1" x14ac:dyDescent="0.65">
      <c r="A73" s="56" t="s">
        <v>38</v>
      </c>
      <c r="B73" s="22"/>
      <c r="C73" s="22"/>
      <c r="D73" s="22"/>
      <c r="E73" s="22"/>
      <c r="F73" s="22"/>
      <c r="G73" s="22"/>
      <c r="H73" s="55"/>
      <c r="I73" s="55"/>
    </row>
    <row r="74" spans="1:9" s="21" customFormat="1" ht="22.5" customHeight="1" x14ac:dyDescent="0.65">
      <c r="A74" s="56"/>
      <c r="B74" s="157"/>
      <c r="C74" s="157"/>
      <c r="D74" s="157"/>
      <c r="E74" s="157"/>
      <c r="F74" s="157"/>
      <c r="G74" s="157"/>
      <c r="H74" s="55"/>
      <c r="I74" s="55"/>
    </row>
    <row r="75" spans="1:9" ht="21" customHeight="1" x14ac:dyDescent="0.5">
      <c r="A75" s="2" t="s">
        <v>42</v>
      </c>
      <c r="B75" s="173" t="s">
        <v>61</v>
      </c>
      <c r="C75" s="175" t="s">
        <v>0</v>
      </c>
      <c r="D75" s="175"/>
      <c r="E75" s="175"/>
      <c r="F75" s="66" t="s">
        <v>41</v>
      </c>
      <c r="G75" s="67" t="s">
        <v>99</v>
      </c>
    </row>
    <row r="76" spans="1:9" x14ac:dyDescent="0.5">
      <c r="A76" s="3" t="s">
        <v>43</v>
      </c>
      <c r="B76" s="173"/>
      <c r="C76" s="4" t="s">
        <v>15</v>
      </c>
      <c r="D76" s="4" t="s">
        <v>16</v>
      </c>
      <c r="E76" s="4" t="s">
        <v>17</v>
      </c>
      <c r="F76" s="44" t="s">
        <v>282</v>
      </c>
      <c r="G76" s="44" t="s">
        <v>397</v>
      </c>
    </row>
    <row r="77" spans="1:9" x14ac:dyDescent="0.5">
      <c r="A77" s="33">
        <v>1</v>
      </c>
      <c r="B77" s="34" t="s">
        <v>24</v>
      </c>
      <c r="C77" s="35">
        <v>10</v>
      </c>
      <c r="D77" s="35">
        <v>4</v>
      </c>
      <c r="E77" s="36">
        <f>+D77/C77*100</f>
        <v>40</v>
      </c>
      <c r="F77" s="51" t="s">
        <v>327</v>
      </c>
      <c r="G77" s="51"/>
    </row>
    <row r="78" spans="1:9" x14ac:dyDescent="0.5">
      <c r="A78" s="33"/>
      <c r="B78" s="34"/>
      <c r="C78" s="35"/>
      <c r="D78" s="35"/>
      <c r="E78" s="36"/>
      <c r="F78" s="51" t="s">
        <v>328</v>
      </c>
      <c r="G78" s="51"/>
    </row>
    <row r="79" spans="1:9" x14ac:dyDescent="0.5">
      <c r="A79" s="33"/>
      <c r="B79" s="34"/>
      <c r="C79" s="35"/>
      <c r="D79" s="35"/>
      <c r="E79" s="36"/>
      <c r="F79" s="51" t="s">
        <v>329</v>
      </c>
      <c r="G79" s="51"/>
    </row>
    <row r="80" spans="1:9" x14ac:dyDescent="0.5">
      <c r="A80" s="79"/>
      <c r="B80" s="51"/>
      <c r="C80" s="80"/>
      <c r="D80" s="80"/>
      <c r="E80" s="83"/>
      <c r="F80" s="51" t="s">
        <v>330</v>
      </c>
      <c r="G80" s="51"/>
    </row>
    <row r="81" spans="1:7" x14ac:dyDescent="0.5">
      <c r="A81" s="33">
        <v>2</v>
      </c>
      <c r="B81" s="34" t="s">
        <v>25</v>
      </c>
      <c r="C81" s="35">
        <v>9</v>
      </c>
      <c r="D81" s="35">
        <v>6</v>
      </c>
      <c r="E81" s="36">
        <f>+D81/C81*100</f>
        <v>66.666666666666657</v>
      </c>
      <c r="F81" s="37" t="s">
        <v>205</v>
      </c>
      <c r="G81" s="37"/>
    </row>
    <row r="82" spans="1:7" x14ac:dyDescent="0.5">
      <c r="A82" s="33"/>
      <c r="B82" s="34"/>
      <c r="C82" s="35"/>
      <c r="D82" s="35"/>
      <c r="E82" s="36"/>
      <c r="F82" s="37" t="s">
        <v>335</v>
      </c>
      <c r="G82" s="37"/>
    </row>
    <row r="83" spans="1:7" x14ac:dyDescent="0.5">
      <c r="A83" s="33"/>
      <c r="B83" s="34"/>
      <c r="C83" s="35"/>
      <c r="D83" s="35"/>
      <c r="E83" s="36"/>
      <c r="F83" s="53" t="s">
        <v>244</v>
      </c>
      <c r="G83" s="53"/>
    </row>
    <row r="84" spans="1:7" x14ac:dyDescent="0.5">
      <c r="A84" s="33"/>
      <c r="B84" s="34"/>
      <c r="C84" s="35"/>
      <c r="D84" s="35"/>
      <c r="E84" s="36"/>
      <c r="F84" s="37" t="s">
        <v>206</v>
      </c>
      <c r="G84" s="37"/>
    </row>
    <row r="85" spans="1:7" x14ac:dyDescent="0.5">
      <c r="A85" s="33"/>
      <c r="B85" s="34"/>
      <c r="C85" s="35"/>
      <c r="D85" s="35"/>
      <c r="E85" s="36"/>
      <c r="F85" s="53" t="s">
        <v>245</v>
      </c>
      <c r="G85" s="53"/>
    </row>
    <row r="86" spans="1:7" x14ac:dyDescent="0.5">
      <c r="A86" s="33"/>
      <c r="B86" s="34"/>
      <c r="C86" s="35"/>
      <c r="D86" s="35"/>
      <c r="E86" s="36"/>
      <c r="F86" s="53" t="s">
        <v>336</v>
      </c>
      <c r="G86" s="53"/>
    </row>
    <row r="87" spans="1:7" x14ac:dyDescent="0.5">
      <c r="A87" s="79"/>
      <c r="B87" s="51"/>
      <c r="C87" s="80"/>
      <c r="D87" s="80"/>
      <c r="E87" s="83"/>
      <c r="F87" s="53" t="s">
        <v>337</v>
      </c>
      <c r="G87" s="53"/>
    </row>
    <row r="88" spans="1:7" x14ac:dyDescent="0.5">
      <c r="A88" s="33">
        <v>3</v>
      </c>
      <c r="B88" s="34" t="s">
        <v>26</v>
      </c>
      <c r="C88" s="35">
        <v>10</v>
      </c>
      <c r="D88" s="35">
        <v>3</v>
      </c>
      <c r="E88" s="36">
        <f>+D88/C88*100</f>
        <v>30</v>
      </c>
      <c r="F88" s="37" t="s">
        <v>136</v>
      </c>
      <c r="G88" s="37"/>
    </row>
    <row r="89" spans="1:7" x14ac:dyDescent="0.5">
      <c r="A89" s="33"/>
      <c r="B89" s="34"/>
      <c r="C89" s="35"/>
      <c r="D89" s="35"/>
      <c r="E89" s="36"/>
      <c r="F89" s="37" t="s">
        <v>241</v>
      </c>
      <c r="G89" s="37"/>
    </row>
    <row r="90" spans="1:7" x14ac:dyDescent="0.5">
      <c r="A90" s="33"/>
      <c r="B90" s="34"/>
      <c r="C90" s="35"/>
      <c r="D90" s="35"/>
      <c r="E90" s="36"/>
      <c r="F90" s="37" t="s">
        <v>242</v>
      </c>
      <c r="G90" s="37"/>
    </row>
    <row r="91" spans="1:7" ht="21" customHeight="1" x14ac:dyDescent="0.5">
      <c r="A91" s="33"/>
      <c r="B91" s="34"/>
      <c r="C91" s="35"/>
      <c r="D91" s="35"/>
      <c r="E91" s="36"/>
      <c r="F91" s="37" t="s">
        <v>243</v>
      </c>
      <c r="G91" s="37"/>
    </row>
    <row r="92" spans="1:7" ht="21" customHeight="1" x14ac:dyDescent="0.5">
      <c r="A92" s="33"/>
      <c r="B92" s="34"/>
      <c r="C92" s="35"/>
      <c r="D92" s="35"/>
      <c r="E92" s="36"/>
      <c r="F92" s="52"/>
      <c r="G92" s="75"/>
    </row>
    <row r="93" spans="1:7" ht="21" customHeight="1" x14ac:dyDescent="0.5">
      <c r="A93" s="38"/>
      <c r="B93" s="39"/>
      <c r="C93" s="40"/>
      <c r="D93" s="40"/>
      <c r="E93" s="41"/>
      <c r="F93" s="54"/>
      <c r="G93" s="42"/>
    </row>
    <row r="94" spans="1:7" ht="21" customHeight="1" x14ac:dyDescent="0.5">
      <c r="A94" s="23"/>
      <c r="B94" s="27"/>
      <c r="C94" s="29"/>
      <c r="D94" s="29"/>
      <c r="E94" s="28"/>
      <c r="F94" s="57"/>
      <c r="G94" s="27"/>
    </row>
    <row r="95" spans="1:7" ht="24" x14ac:dyDescent="0.55000000000000004">
      <c r="A95" s="30" t="s">
        <v>100</v>
      </c>
    </row>
    <row r="96" spans="1:7" ht="24" x14ac:dyDescent="0.55000000000000004">
      <c r="A96" s="30"/>
    </row>
    <row r="97" spans="1:9" ht="24" x14ac:dyDescent="0.55000000000000004">
      <c r="A97" s="30"/>
    </row>
    <row r="98" spans="1:9" ht="24" x14ac:dyDescent="0.55000000000000004">
      <c r="A98" s="30"/>
    </row>
    <row r="99" spans="1:9" ht="24" x14ac:dyDescent="0.55000000000000004">
      <c r="A99" s="30"/>
    </row>
    <row r="100" spans="1:9" ht="24" x14ac:dyDescent="0.55000000000000004">
      <c r="A100" s="30"/>
    </row>
    <row r="101" spans="1:9" ht="24" x14ac:dyDescent="0.55000000000000004">
      <c r="A101" s="30"/>
    </row>
    <row r="102" spans="1:9" ht="24" x14ac:dyDescent="0.55000000000000004">
      <c r="A102" s="30"/>
    </row>
    <row r="103" spans="1:9" ht="24" x14ac:dyDescent="0.55000000000000004">
      <c r="A103" s="30"/>
    </row>
    <row r="104" spans="1:9" ht="24" x14ac:dyDescent="0.55000000000000004">
      <c r="A104" s="30"/>
    </row>
    <row r="105" spans="1:9" ht="24" x14ac:dyDescent="0.55000000000000004">
      <c r="A105" s="30"/>
    </row>
    <row r="106" spans="1:9" s="21" customFormat="1" ht="27.75" x14ac:dyDescent="0.65">
      <c r="A106" s="169" t="s">
        <v>102</v>
      </c>
      <c r="B106" s="169"/>
      <c r="C106" s="169"/>
      <c r="D106" s="169"/>
      <c r="E106" s="169"/>
      <c r="F106" s="169"/>
      <c r="G106" s="169"/>
      <c r="H106" s="20"/>
      <c r="I106" s="20"/>
    </row>
    <row r="107" spans="1:9" s="21" customFormat="1" ht="27.75" x14ac:dyDescent="0.65">
      <c r="A107" s="170" t="s">
        <v>397</v>
      </c>
      <c r="B107" s="170"/>
      <c r="C107" s="170"/>
      <c r="D107" s="170"/>
      <c r="E107" s="170"/>
      <c r="F107" s="170"/>
      <c r="G107" s="170"/>
      <c r="H107" s="55"/>
      <c r="I107" s="55"/>
    </row>
    <row r="108" spans="1:9" ht="24" x14ac:dyDescent="0.55000000000000004">
      <c r="A108" s="30"/>
    </row>
    <row r="109" spans="1:9" ht="24" x14ac:dyDescent="0.55000000000000004">
      <c r="A109" s="30" t="s">
        <v>37</v>
      </c>
    </row>
    <row r="110" spans="1:9" ht="24" x14ac:dyDescent="0.55000000000000004">
      <c r="A110" s="30"/>
    </row>
    <row r="111" spans="1:9" ht="21" customHeight="1" x14ac:dyDescent="0.5">
      <c r="A111" s="2" t="s">
        <v>42</v>
      </c>
      <c r="B111" s="173" t="s">
        <v>61</v>
      </c>
      <c r="C111" s="175" t="s">
        <v>1</v>
      </c>
      <c r="D111" s="175"/>
      <c r="E111" s="175"/>
      <c r="F111" s="66" t="s">
        <v>41</v>
      </c>
      <c r="G111" s="67" t="s">
        <v>99</v>
      </c>
    </row>
    <row r="112" spans="1:9" x14ac:dyDescent="0.5">
      <c r="A112" s="3" t="s">
        <v>43</v>
      </c>
      <c r="B112" s="173"/>
      <c r="C112" s="4" t="s">
        <v>15</v>
      </c>
      <c r="D112" s="4" t="s">
        <v>16</v>
      </c>
      <c r="E112" s="4" t="s">
        <v>17</v>
      </c>
      <c r="F112" s="44" t="s">
        <v>282</v>
      </c>
      <c r="G112" s="44" t="s">
        <v>397</v>
      </c>
    </row>
    <row r="113" spans="1:7" x14ac:dyDescent="0.5">
      <c r="A113" s="45">
        <v>1</v>
      </c>
      <c r="B113" s="46" t="s">
        <v>23</v>
      </c>
      <c r="C113" s="47">
        <v>5</v>
      </c>
      <c r="D113" s="47">
        <v>1</v>
      </c>
      <c r="E113" s="48">
        <f>+D113/C113*100</f>
        <v>20</v>
      </c>
      <c r="F113" s="68" t="s">
        <v>199</v>
      </c>
      <c r="G113" s="68"/>
    </row>
    <row r="114" spans="1:7" x14ac:dyDescent="0.5">
      <c r="A114" s="33"/>
      <c r="B114" s="34"/>
      <c r="C114" s="35"/>
      <c r="D114" s="35"/>
      <c r="E114" s="36"/>
      <c r="F114" s="51" t="s">
        <v>200</v>
      </c>
      <c r="G114" s="51"/>
    </row>
    <row r="115" spans="1:7" x14ac:dyDescent="0.5">
      <c r="A115" s="33"/>
      <c r="B115" s="34"/>
      <c r="C115" s="35"/>
      <c r="D115" s="35"/>
      <c r="E115" s="36"/>
      <c r="F115" s="51" t="s">
        <v>324</v>
      </c>
      <c r="G115" s="51"/>
    </row>
    <row r="116" spans="1:7" x14ac:dyDescent="0.5">
      <c r="A116" s="33"/>
      <c r="B116" s="34"/>
      <c r="C116" s="35"/>
      <c r="D116" s="35"/>
      <c r="E116" s="36"/>
      <c r="F116" s="37" t="s">
        <v>202</v>
      </c>
      <c r="G116" s="37"/>
    </row>
    <row r="117" spans="1:7" x14ac:dyDescent="0.5">
      <c r="A117" s="33"/>
      <c r="B117" s="34"/>
      <c r="C117" s="35"/>
      <c r="D117" s="35"/>
      <c r="E117" s="36"/>
      <c r="F117" s="37" t="s">
        <v>237</v>
      </c>
      <c r="G117" s="37"/>
    </row>
    <row r="118" spans="1:7" x14ac:dyDescent="0.5">
      <c r="A118" s="33"/>
      <c r="B118" s="34"/>
      <c r="C118" s="35"/>
      <c r="D118" s="35"/>
      <c r="E118" s="36"/>
      <c r="F118" s="37" t="s">
        <v>238</v>
      </c>
      <c r="G118" s="37"/>
    </row>
    <row r="119" spans="1:7" x14ac:dyDescent="0.5">
      <c r="A119" s="33"/>
      <c r="B119" s="34"/>
      <c r="C119" s="35"/>
      <c r="D119" s="35"/>
      <c r="E119" s="36"/>
      <c r="F119" s="37" t="s">
        <v>201</v>
      </c>
      <c r="G119" s="37"/>
    </row>
    <row r="120" spans="1:7" x14ac:dyDescent="0.5">
      <c r="A120" s="33"/>
      <c r="B120" s="34"/>
      <c r="C120" s="35"/>
      <c r="D120" s="35"/>
      <c r="E120" s="36"/>
      <c r="F120" s="108" t="s">
        <v>204</v>
      </c>
      <c r="G120" s="108"/>
    </row>
    <row r="121" spans="1:7" x14ac:dyDescent="0.5">
      <c r="A121" s="33"/>
      <c r="B121" s="34"/>
      <c r="C121" s="35"/>
      <c r="D121" s="70"/>
      <c r="E121" s="69"/>
      <c r="F121" s="108" t="s">
        <v>239</v>
      </c>
      <c r="G121" s="108"/>
    </row>
    <row r="122" spans="1:7" x14ac:dyDescent="0.5">
      <c r="A122" s="33"/>
      <c r="B122" s="34"/>
      <c r="C122" s="35"/>
      <c r="D122" s="70"/>
      <c r="E122" s="69"/>
      <c r="F122" s="51" t="s">
        <v>325</v>
      </c>
      <c r="G122" s="51"/>
    </row>
    <row r="123" spans="1:7" x14ac:dyDescent="0.5">
      <c r="A123" s="33"/>
      <c r="B123" s="34"/>
      <c r="C123" s="35"/>
      <c r="D123" s="70"/>
      <c r="E123" s="69"/>
      <c r="F123" s="108" t="s">
        <v>326</v>
      </c>
      <c r="G123" s="108"/>
    </row>
    <row r="124" spans="1:7" x14ac:dyDescent="0.5">
      <c r="A124" s="33"/>
      <c r="B124" s="34"/>
      <c r="C124" s="35"/>
      <c r="D124" s="35"/>
      <c r="E124" s="106"/>
      <c r="F124" s="50"/>
      <c r="G124" s="37"/>
    </row>
    <row r="125" spans="1:7" x14ac:dyDescent="0.5">
      <c r="A125" s="38"/>
      <c r="B125" s="39"/>
      <c r="C125" s="40"/>
      <c r="D125" s="40"/>
      <c r="E125" s="104"/>
      <c r="F125" s="110"/>
      <c r="G125" s="39"/>
    </row>
    <row r="126" spans="1:7" ht="24" x14ac:dyDescent="0.55000000000000004">
      <c r="A126" s="30"/>
    </row>
    <row r="127" spans="1:7" ht="24" x14ac:dyDescent="0.55000000000000004">
      <c r="A127" s="30" t="s">
        <v>287</v>
      </c>
    </row>
    <row r="128" spans="1:7" ht="24" x14ac:dyDescent="0.55000000000000004">
      <c r="A128" s="30"/>
    </row>
    <row r="129" spans="1:1" ht="24" x14ac:dyDescent="0.55000000000000004">
      <c r="A129" s="30"/>
    </row>
    <row r="130" spans="1:1" ht="24" x14ac:dyDescent="0.55000000000000004">
      <c r="A130" s="30"/>
    </row>
    <row r="131" spans="1:1" ht="24" x14ac:dyDescent="0.55000000000000004">
      <c r="A131" s="30"/>
    </row>
    <row r="132" spans="1:1" ht="24" x14ac:dyDescent="0.55000000000000004">
      <c r="A132" s="30"/>
    </row>
    <row r="133" spans="1:1" ht="24" x14ac:dyDescent="0.55000000000000004">
      <c r="A133" s="30"/>
    </row>
    <row r="134" spans="1:1" ht="24" x14ac:dyDescent="0.55000000000000004">
      <c r="A134" s="30"/>
    </row>
    <row r="135" spans="1:1" ht="24" x14ac:dyDescent="0.55000000000000004">
      <c r="A135" s="30"/>
    </row>
    <row r="136" spans="1:1" ht="21" customHeight="1" x14ac:dyDescent="0.55000000000000004">
      <c r="A136" s="30"/>
    </row>
    <row r="137" spans="1:1" ht="21" customHeight="1" x14ac:dyDescent="0.55000000000000004">
      <c r="A137" s="30"/>
    </row>
    <row r="138" spans="1:1" ht="21" customHeight="1" x14ac:dyDescent="0.55000000000000004">
      <c r="A138" s="30"/>
    </row>
  </sheetData>
  <mergeCells count="14">
    <mergeCell ref="B111:B112"/>
    <mergeCell ref="C111:E111"/>
    <mergeCell ref="B75:B76"/>
    <mergeCell ref="C75:E75"/>
    <mergeCell ref="A106:G106"/>
    <mergeCell ref="A107:G107"/>
    <mergeCell ref="B6:B7"/>
    <mergeCell ref="C6:E6"/>
    <mergeCell ref="B36:B37"/>
    <mergeCell ref="C36:E36"/>
    <mergeCell ref="A1:G1"/>
    <mergeCell ref="A2:G2"/>
    <mergeCell ref="A71:G71"/>
    <mergeCell ref="A70:G70"/>
  </mergeCells>
  <pageMargins left="0.3" right="0.15748031496062992" top="0.59" bottom="0.43307086614173229" header="0.34" footer="0.19685039370078741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144"/>
  <sheetViews>
    <sheetView topLeftCell="A97" zoomScale="130" zoomScaleNormal="130" workbookViewId="0">
      <selection activeCell="A98" sqref="A98:H98"/>
    </sheetView>
  </sheetViews>
  <sheetFormatPr defaultRowHeight="21.75" x14ac:dyDescent="0.5"/>
  <cols>
    <col min="1" max="1" width="7" style="1" bestFit="1" customWidth="1"/>
    <col min="2" max="2" width="30.28515625" style="1" customWidth="1"/>
    <col min="3" max="16384" width="9.140625" style="1"/>
  </cols>
  <sheetData>
    <row r="1" spans="1:8" s="21" customFormat="1" ht="27.75" hidden="1" x14ac:dyDescent="0.65">
      <c r="A1" s="169" t="s">
        <v>34</v>
      </c>
      <c r="B1" s="169"/>
      <c r="C1" s="169"/>
      <c r="D1" s="169"/>
      <c r="E1" s="169"/>
      <c r="F1" s="169"/>
      <c r="G1" s="169"/>
      <c r="H1" s="169"/>
    </row>
    <row r="2" spans="1:8" s="21" customFormat="1" ht="27.75" hidden="1" x14ac:dyDescent="0.65">
      <c r="A2" s="170" t="s">
        <v>395</v>
      </c>
      <c r="B2" s="170"/>
      <c r="C2" s="170"/>
      <c r="D2" s="170"/>
      <c r="E2" s="170"/>
      <c r="F2" s="170"/>
      <c r="G2" s="170"/>
      <c r="H2" s="170"/>
    </row>
    <row r="3" spans="1:8" hidden="1" x14ac:dyDescent="0.5">
      <c r="A3" s="23"/>
      <c r="B3" s="23"/>
      <c r="C3" s="23"/>
      <c r="D3" s="23"/>
      <c r="E3" s="23"/>
      <c r="F3" s="23"/>
      <c r="G3" s="23"/>
      <c r="H3" s="23"/>
    </row>
    <row r="4" spans="1:8" hidden="1" x14ac:dyDescent="0.5">
      <c r="A4" s="171" t="s">
        <v>32</v>
      </c>
      <c r="B4" s="173" t="s">
        <v>61</v>
      </c>
      <c r="C4" s="175" t="s">
        <v>0</v>
      </c>
      <c r="D4" s="175"/>
      <c r="E4" s="175"/>
      <c r="F4" s="175" t="s">
        <v>1</v>
      </c>
      <c r="G4" s="175"/>
      <c r="H4" s="175"/>
    </row>
    <row r="5" spans="1:8" hidden="1" x14ac:dyDescent="0.5">
      <c r="A5" s="172"/>
      <c r="B5" s="173"/>
      <c r="C5" s="4" t="s">
        <v>15</v>
      </c>
      <c r="D5" s="4" t="s">
        <v>16</v>
      </c>
      <c r="E5" s="4" t="s">
        <v>17</v>
      </c>
      <c r="F5" s="4" t="s">
        <v>15</v>
      </c>
      <c r="G5" s="4" t="s">
        <v>16</v>
      </c>
      <c r="H5" s="4" t="s">
        <v>17</v>
      </c>
    </row>
    <row r="6" spans="1:8" ht="21" hidden="1" customHeight="1" x14ac:dyDescent="0.5">
      <c r="A6" s="5">
        <v>1</v>
      </c>
      <c r="B6" s="6" t="s">
        <v>18</v>
      </c>
      <c r="C6" s="7">
        <f>+'แผน-ผล-58-รวม'!C5</f>
        <v>10</v>
      </c>
      <c r="D6" s="7">
        <f>+'แผน-ผล-58-รวม'!D5</f>
        <v>1</v>
      </c>
      <c r="E6" s="8">
        <f>+D6/C6*100</f>
        <v>10</v>
      </c>
      <c r="F6" s="7">
        <f>+'แผน-ผล-58-รวม'!F5</f>
        <v>5</v>
      </c>
      <c r="G6" s="7">
        <f>+'แผน-ผล-58-รวม'!G5</f>
        <v>2</v>
      </c>
      <c r="H6" s="8">
        <f t="shared" ref="H6:H14" si="0">+G6/F6*100</f>
        <v>40</v>
      </c>
    </row>
    <row r="7" spans="1:8" hidden="1" x14ac:dyDescent="0.5">
      <c r="A7" s="5">
        <v>2</v>
      </c>
      <c r="B7" s="6" t="s">
        <v>19</v>
      </c>
      <c r="C7" s="7">
        <f>+'แผน-ผล-58-รวม'!C6</f>
        <v>5</v>
      </c>
      <c r="D7" s="24">
        <f>+'แผน-ผล-58-รวม'!D6</f>
        <v>2</v>
      </c>
      <c r="E7" s="8">
        <f t="shared" ref="E7:E14" si="1">+D7/C7*100</f>
        <v>40</v>
      </c>
      <c r="F7" s="7">
        <f>+'แผน-ผล-58-รวม'!F6</f>
        <v>5</v>
      </c>
      <c r="G7" s="9">
        <f>+'แผน-ผล-58-รวม'!G6</f>
        <v>0</v>
      </c>
      <c r="H7" s="8">
        <f t="shared" si="0"/>
        <v>0</v>
      </c>
    </row>
    <row r="8" spans="1:8" hidden="1" x14ac:dyDescent="0.5">
      <c r="A8" s="5">
        <v>3</v>
      </c>
      <c r="B8" s="6" t="s">
        <v>2</v>
      </c>
      <c r="C8" s="7">
        <f>+'แผน-ผล-58-รวม'!C7</f>
        <v>5</v>
      </c>
      <c r="D8" s="7">
        <f>+'แผน-ผล-58-รวม'!D7</f>
        <v>7</v>
      </c>
      <c r="E8" s="8">
        <f t="shared" si="1"/>
        <v>140</v>
      </c>
      <c r="F8" s="7">
        <f>+'แผน-ผล-58-รวม'!F7</f>
        <v>5</v>
      </c>
      <c r="G8" s="7">
        <f>+'แผน-ผล-58-รวม'!G7</f>
        <v>1</v>
      </c>
      <c r="H8" s="8">
        <f t="shared" si="0"/>
        <v>20</v>
      </c>
    </row>
    <row r="9" spans="1:8" ht="21" hidden="1" customHeight="1" x14ac:dyDescent="0.5">
      <c r="A9" s="5">
        <v>4</v>
      </c>
      <c r="B9" s="6" t="s">
        <v>20</v>
      </c>
      <c r="C9" s="7">
        <f>+'แผน-ผล-58-รวม'!C8</f>
        <v>10</v>
      </c>
      <c r="D9" s="7">
        <f>+'แผน-ผล-58-รวม'!D8</f>
        <v>11</v>
      </c>
      <c r="E9" s="8">
        <f t="shared" si="1"/>
        <v>110.00000000000001</v>
      </c>
      <c r="F9" s="7">
        <f>+'แผน-ผล-58-รวม'!F8</f>
        <v>10</v>
      </c>
      <c r="G9" s="7">
        <f>+'แผน-ผล-58-รวม'!G8</f>
        <v>10</v>
      </c>
      <c r="H9" s="8">
        <f t="shared" si="0"/>
        <v>100</v>
      </c>
    </row>
    <row r="10" spans="1:8" hidden="1" x14ac:dyDescent="0.5">
      <c r="A10" s="65" t="s">
        <v>84</v>
      </c>
      <c r="B10" s="92" t="str">
        <f>+'แผน-ผล-58-รวม'!B9</f>
        <v>ฟิสิกส์ประยุกต์</v>
      </c>
      <c r="C10" s="7">
        <f>+'แผน-ผล-58-รวม'!C9</f>
        <v>5</v>
      </c>
      <c r="D10" s="7">
        <f>+'แผน-ผล-58-รวม'!D9</f>
        <v>5</v>
      </c>
      <c r="E10" s="8">
        <f>+D10/C10*100</f>
        <v>100</v>
      </c>
      <c r="F10" s="7">
        <f>+'แผน-ผล-58-รวม'!F9</f>
        <v>5</v>
      </c>
      <c r="G10" s="9">
        <f>+'แผน-ผล-58-รวม'!G9</f>
        <v>2</v>
      </c>
      <c r="H10" s="8">
        <f>+G10/F10*100</f>
        <v>40</v>
      </c>
    </row>
    <row r="11" spans="1:8" ht="21" hidden="1" customHeight="1" x14ac:dyDescent="0.5">
      <c r="A11" s="65" t="s">
        <v>85</v>
      </c>
      <c r="B11" s="6" t="str">
        <f>+'แผน-ผล-58-รวม'!B10</f>
        <v>เทคโนโลยีเลเซอร์และโฟตอนนิกส์</v>
      </c>
      <c r="C11" s="7">
        <f>+'แผน-ผล-58-รวม'!C10</f>
        <v>5</v>
      </c>
      <c r="D11" s="9">
        <f>+'แผน-ผล-58-รวม'!D10</f>
        <v>0</v>
      </c>
      <c r="E11" s="8">
        <f t="shared" si="1"/>
        <v>0</v>
      </c>
      <c r="F11" s="7">
        <f>+'แผน-ผล-58-รวม'!F10</f>
        <v>5</v>
      </c>
      <c r="G11" s="9">
        <f>+'แผน-ผล-58-รวม'!G10</f>
        <v>1</v>
      </c>
      <c r="H11" s="8">
        <f t="shared" si="0"/>
        <v>20</v>
      </c>
    </row>
    <row r="12" spans="1:8" ht="21" hidden="1" customHeight="1" x14ac:dyDescent="0.5">
      <c r="A12" s="65" t="s">
        <v>86</v>
      </c>
      <c r="B12" s="6" t="s">
        <v>21</v>
      </c>
      <c r="C12" s="7">
        <f>+'แผน-ผล-58-รวม'!C11</f>
        <v>5</v>
      </c>
      <c r="D12" s="24">
        <f>+'แผน-ผล-58-รวม'!D11</f>
        <v>0</v>
      </c>
      <c r="E12" s="8">
        <f t="shared" si="1"/>
        <v>0</v>
      </c>
      <c r="F12" s="7">
        <f>+'แผน-ผล-58-รวม'!F11</f>
        <v>5</v>
      </c>
      <c r="G12" s="9">
        <f>+'แผน-ผล-58-รวม'!G11</f>
        <v>1</v>
      </c>
      <c r="H12" s="8">
        <f t="shared" si="0"/>
        <v>20</v>
      </c>
    </row>
    <row r="13" spans="1:8" hidden="1" x14ac:dyDescent="0.5">
      <c r="A13" s="65" t="s">
        <v>87</v>
      </c>
      <c r="B13" s="6" t="s">
        <v>22</v>
      </c>
      <c r="C13" s="7">
        <f>+'แผน-ผล-58-รวม'!C12</f>
        <v>5</v>
      </c>
      <c r="D13" s="7">
        <f>+'แผน-ผล-58-รวม'!D12</f>
        <v>0</v>
      </c>
      <c r="E13" s="8">
        <f t="shared" si="1"/>
        <v>0</v>
      </c>
      <c r="F13" s="7">
        <f>+'แผน-ผล-58-รวม'!F12</f>
        <v>5</v>
      </c>
      <c r="G13" s="9">
        <f>+'แผน-ผล-58-รวม'!G12</f>
        <v>3</v>
      </c>
      <c r="H13" s="8">
        <f t="shared" si="0"/>
        <v>60</v>
      </c>
    </row>
    <row r="14" spans="1:8" ht="21" hidden="1" customHeight="1" x14ac:dyDescent="0.5">
      <c r="A14" s="65" t="s">
        <v>88</v>
      </c>
      <c r="B14" s="6" t="s">
        <v>4</v>
      </c>
      <c r="C14" s="7">
        <f>+'แผน-ผล-58-รวม'!C13</f>
        <v>5</v>
      </c>
      <c r="D14" s="7">
        <f>+'แผน-ผล-58-รวม'!D13</f>
        <v>4</v>
      </c>
      <c r="E14" s="8">
        <f t="shared" si="1"/>
        <v>80</v>
      </c>
      <c r="F14" s="7">
        <f>+'แผน-ผล-58-รวม'!F13</f>
        <v>5</v>
      </c>
      <c r="G14" s="7">
        <f>+'แผน-ผล-58-รวม'!G13</f>
        <v>5</v>
      </c>
      <c r="H14" s="8">
        <f t="shared" si="0"/>
        <v>100</v>
      </c>
    </row>
    <row r="15" spans="1:8" hidden="1" x14ac:dyDescent="0.5">
      <c r="A15" s="65" t="s">
        <v>89</v>
      </c>
      <c r="B15" s="6" t="s">
        <v>14</v>
      </c>
      <c r="C15" s="7">
        <f>+'แผน-ผล-58-รวม'!C14</f>
        <v>5</v>
      </c>
      <c r="D15" s="7">
        <f>+'แผน-ผล-58-รวม'!D14</f>
        <v>2</v>
      </c>
      <c r="E15" s="8">
        <f>+D15/C15*100</f>
        <v>40</v>
      </c>
      <c r="F15" s="7">
        <f>+'แผน-ผล-58-รวม'!F14</f>
        <v>5</v>
      </c>
      <c r="G15" s="7">
        <f>+'แผน-ผล-58-รวม'!G14</f>
        <v>2</v>
      </c>
      <c r="H15" s="8">
        <f>+G15/F15*100</f>
        <v>40</v>
      </c>
    </row>
    <row r="16" spans="1:8" ht="24" hidden="1" x14ac:dyDescent="0.55000000000000004">
      <c r="A16" s="161" t="s">
        <v>74</v>
      </c>
      <c r="B16" s="162"/>
      <c r="C16" s="10">
        <f>SUM(C6:C15)</f>
        <v>60</v>
      </c>
      <c r="D16" s="10">
        <f>SUM(D6:D15)</f>
        <v>32</v>
      </c>
      <c r="E16" s="11">
        <f>+D16/C16*100</f>
        <v>53.333333333333336</v>
      </c>
      <c r="F16" s="10">
        <f>SUM(F6:F15)</f>
        <v>55</v>
      </c>
      <c r="G16" s="10">
        <f>SUM(G6:G15)</f>
        <v>27</v>
      </c>
      <c r="H16" s="11">
        <f>+G16/F16*100</f>
        <v>49.090909090909093</v>
      </c>
    </row>
    <row r="17" spans="1:8" hidden="1" x14ac:dyDescent="0.5">
      <c r="H17" s="12" t="str">
        <f>+'แผน-ผล-58-รวม'!K46</f>
        <v>ข้อมูล ณ วันที่ 22 มีนาคม 2559</v>
      </c>
    </row>
    <row r="18" spans="1:8" hidden="1" x14ac:dyDescent="0.5">
      <c r="H18" s="12" t="str">
        <f>+'แผน-ผล-58-รวม'!K47</f>
        <v>(รวมทุกภาคการศึกษา)</v>
      </c>
    </row>
    <row r="19" spans="1:8" hidden="1" x14ac:dyDescent="0.5"/>
    <row r="20" spans="1:8" hidden="1" x14ac:dyDescent="0.5"/>
    <row r="21" spans="1:8" ht="24" hidden="1" x14ac:dyDescent="0.55000000000000004">
      <c r="A21" s="13" t="str">
        <f>+'แผน-ผล-58-รวม'!A48</f>
        <v>หมายเหตุ: แผนการรับนักศึกษา ตามแผนการเปิดสอนและเป้าหมายการรับนักศึกษาระดับบัณฑิตศึกษา ปีการศึกษา 2558</v>
      </c>
      <c r="B21" s="13"/>
    </row>
    <row r="22" spans="1:8" ht="24" hidden="1" x14ac:dyDescent="0.55000000000000004">
      <c r="A22" s="13"/>
      <c r="B22" s="13" t="str">
        <f>+'แผน-ผล-58-รวม'!B49</f>
        <v>ที่ผ่านความเห็นชอบจากสภาวิชาการ เมื่อคราวการประชุมครั้งที่ 3/2557 วันที่ 27 มีนาคม 2557</v>
      </c>
    </row>
    <row r="23" spans="1:8" hidden="1" x14ac:dyDescent="0.5"/>
    <row r="24" spans="1:8" hidden="1" x14ac:dyDescent="0.5"/>
    <row r="25" spans="1:8" hidden="1" x14ac:dyDescent="0.5"/>
    <row r="26" spans="1:8" hidden="1" x14ac:dyDescent="0.5"/>
    <row r="27" spans="1:8" hidden="1" x14ac:dyDescent="0.5"/>
    <row r="28" spans="1:8" hidden="1" x14ac:dyDescent="0.5"/>
    <row r="29" spans="1:8" hidden="1" x14ac:dyDescent="0.5"/>
    <row r="30" spans="1:8" hidden="1" x14ac:dyDescent="0.5"/>
    <row r="31" spans="1:8" hidden="1" x14ac:dyDescent="0.5"/>
    <row r="32" spans="1:8" hidden="1" x14ac:dyDescent="0.5"/>
    <row r="33" spans="1:8" s="21" customFormat="1" ht="27.75" hidden="1" x14ac:dyDescent="0.65">
      <c r="A33" s="169" t="s">
        <v>33</v>
      </c>
      <c r="B33" s="169"/>
      <c r="C33" s="169"/>
      <c r="D33" s="169"/>
      <c r="E33" s="169"/>
      <c r="F33" s="169"/>
      <c r="G33" s="169"/>
      <c r="H33" s="169"/>
    </row>
    <row r="34" spans="1:8" s="21" customFormat="1" ht="27.75" hidden="1" x14ac:dyDescent="0.65">
      <c r="A34" s="170" t="str">
        <f>+A2</f>
        <v>ประจำปีการศึกษา 2558</v>
      </c>
      <c r="B34" s="170"/>
      <c r="C34" s="170"/>
      <c r="D34" s="170"/>
      <c r="E34" s="170"/>
      <c r="F34" s="170"/>
      <c r="G34" s="170"/>
      <c r="H34" s="170"/>
    </row>
    <row r="35" spans="1:8" hidden="1" x14ac:dyDescent="0.5">
      <c r="A35" s="23"/>
      <c r="B35" s="23"/>
      <c r="C35" s="23"/>
      <c r="D35" s="23"/>
      <c r="E35" s="23"/>
      <c r="F35" s="23"/>
      <c r="G35" s="23"/>
      <c r="H35" s="23"/>
    </row>
    <row r="36" spans="1:8" hidden="1" x14ac:dyDescent="0.5">
      <c r="A36" s="171" t="s">
        <v>32</v>
      </c>
      <c r="B36" s="173" t="s">
        <v>61</v>
      </c>
      <c r="C36" s="175" t="s">
        <v>0</v>
      </c>
      <c r="D36" s="175"/>
      <c r="E36" s="175"/>
      <c r="F36" s="175" t="s">
        <v>1</v>
      </c>
      <c r="G36" s="175"/>
      <c r="H36" s="175"/>
    </row>
    <row r="37" spans="1:8" hidden="1" x14ac:dyDescent="0.5">
      <c r="A37" s="172"/>
      <c r="B37" s="173"/>
      <c r="C37" s="4" t="s">
        <v>15</v>
      </c>
      <c r="D37" s="4" t="s">
        <v>16</v>
      </c>
      <c r="E37" s="4" t="s">
        <v>17</v>
      </c>
      <c r="F37" s="4" t="s">
        <v>15</v>
      </c>
      <c r="G37" s="4" t="s">
        <v>16</v>
      </c>
      <c r="H37" s="4" t="s">
        <v>17</v>
      </c>
    </row>
    <row r="38" spans="1:8" hidden="1" x14ac:dyDescent="0.5">
      <c r="A38" s="5">
        <v>1</v>
      </c>
      <c r="B38" s="6" t="s">
        <v>6</v>
      </c>
      <c r="C38" s="7">
        <f>+'แผน-ผล-58-รวม'!C15</f>
        <v>5</v>
      </c>
      <c r="D38" s="7">
        <f>+'แผน-ผล-58-รวม'!D15</f>
        <v>3</v>
      </c>
      <c r="E38" s="8">
        <f>+D38/C38*100</f>
        <v>60</v>
      </c>
      <c r="F38" s="7">
        <f>+'แผน-ผล-58-รวม'!F15</f>
        <v>5</v>
      </c>
      <c r="G38" s="7">
        <f>+'แผน-ผล-58-รวม'!G15</f>
        <v>10</v>
      </c>
      <c r="H38" s="8">
        <f>+G38/F38*100</f>
        <v>200</v>
      </c>
    </row>
    <row r="39" spans="1:8" hidden="1" x14ac:dyDescent="0.5">
      <c r="A39" s="5">
        <v>2</v>
      </c>
      <c r="B39" s="6" t="s">
        <v>5</v>
      </c>
      <c r="C39" s="7">
        <f>+'แผน-ผล-58-รวม'!C16</f>
        <v>10</v>
      </c>
      <c r="D39" s="7">
        <f>+'แผน-ผล-58-รวม'!D16</f>
        <v>3</v>
      </c>
      <c r="E39" s="8">
        <f>+D39/C39*100</f>
        <v>30</v>
      </c>
      <c r="F39" s="7">
        <f>+'แผน-ผล-58-รวม'!F16</f>
        <v>5</v>
      </c>
      <c r="G39" s="7">
        <f>+'แผน-ผล-58-รวม'!G16</f>
        <v>7</v>
      </c>
      <c r="H39" s="8">
        <f>+G39/F39*100</f>
        <v>140</v>
      </c>
    </row>
    <row r="40" spans="1:8" hidden="1" x14ac:dyDescent="0.5">
      <c r="A40" s="5">
        <v>3</v>
      </c>
      <c r="B40" s="6" t="s">
        <v>7</v>
      </c>
      <c r="C40" s="7">
        <f>+'แผน-ผล-58-รวม'!C17</f>
        <v>10</v>
      </c>
      <c r="D40" s="7">
        <f>+'แผน-ผล-58-รวม'!D17</f>
        <v>0</v>
      </c>
      <c r="E40" s="8">
        <f>+D40/C40*100</f>
        <v>0</v>
      </c>
      <c r="F40" s="7">
        <f>+'แผน-ผล-58-รวม'!F17</f>
        <v>5</v>
      </c>
      <c r="G40" s="7">
        <f>+'แผน-ผล-58-รวม'!G17</f>
        <v>4</v>
      </c>
      <c r="H40" s="8">
        <f>+G40/F40*100</f>
        <v>80</v>
      </c>
    </row>
    <row r="41" spans="1:8" hidden="1" x14ac:dyDescent="0.5">
      <c r="A41" s="5">
        <v>4</v>
      </c>
      <c r="B41" s="6" t="str">
        <f>+'แผน-ผล-58-รวม'!B18</f>
        <v>สหกิจศึกษา</v>
      </c>
      <c r="C41" s="7">
        <f>+'แผน-ผล-58-รวม'!C18</f>
        <v>10</v>
      </c>
      <c r="D41" s="9">
        <f>+'แผน-ผล-58-รวม'!D18</f>
        <v>0</v>
      </c>
      <c r="E41" s="8">
        <f>+D41/C41*100</f>
        <v>0</v>
      </c>
      <c r="F41" s="7">
        <f>+'แผน-ผล-58-รวม'!F18</f>
        <v>5</v>
      </c>
      <c r="G41" s="7">
        <f>+'แผน-ผล-58-รวม'!G18</f>
        <v>0</v>
      </c>
      <c r="H41" s="8">
        <f>+G41/F41*100</f>
        <v>0</v>
      </c>
    </row>
    <row r="42" spans="1:8" ht="24" hidden="1" x14ac:dyDescent="0.55000000000000004">
      <c r="A42" s="161" t="s">
        <v>74</v>
      </c>
      <c r="B42" s="162"/>
      <c r="C42" s="10">
        <f>SUM(C38:C41)</f>
        <v>35</v>
      </c>
      <c r="D42" s="10">
        <f>SUM(D38:D41)</f>
        <v>6</v>
      </c>
      <c r="E42" s="11">
        <f>+D42/C42*100</f>
        <v>17.142857142857142</v>
      </c>
      <c r="F42" s="10">
        <f>SUM(F38:F41)</f>
        <v>20</v>
      </c>
      <c r="G42" s="10">
        <f>SUM(G38:G41)</f>
        <v>21</v>
      </c>
      <c r="H42" s="11">
        <f>+G42/F42*100</f>
        <v>105</v>
      </c>
    </row>
    <row r="43" spans="1:8" hidden="1" x14ac:dyDescent="0.5">
      <c r="H43" s="12" t="str">
        <f>+'แผน-ผล-58-รวม'!K46</f>
        <v>ข้อมูล ณ วันที่ 22 มีนาคม 2559</v>
      </c>
    </row>
    <row r="44" spans="1:8" hidden="1" x14ac:dyDescent="0.5">
      <c r="H44" s="12" t="str">
        <f>+'แผน-ผล-58-รวม'!K47</f>
        <v>(รวมทุกภาคการศึกษา)</v>
      </c>
    </row>
    <row r="45" spans="1:8" hidden="1" x14ac:dyDescent="0.5"/>
    <row r="46" spans="1:8" ht="24" hidden="1" x14ac:dyDescent="0.55000000000000004">
      <c r="A46" s="13" t="str">
        <f>+'แผน-ผล-58-รวม'!A48</f>
        <v>หมายเหตุ: แผนการรับนักศึกษา ตามแผนการเปิดสอนและเป้าหมายการรับนักศึกษาระดับบัณฑิตศึกษา ปีการศึกษา 2558</v>
      </c>
      <c r="B46" s="13"/>
    </row>
    <row r="47" spans="1:8" ht="24" hidden="1" x14ac:dyDescent="0.55000000000000004">
      <c r="A47" s="13"/>
      <c r="B47" s="13" t="str">
        <f>+'แผน-ผล-58-รวม'!B49</f>
        <v>ที่ผ่านความเห็นชอบจากสภาวิชาการ เมื่อคราวการประชุมครั้งที่ 3/2557 วันที่ 27 มีนาคม 2557</v>
      </c>
    </row>
    <row r="48" spans="1:8" hidden="1" x14ac:dyDescent="0.5"/>
    <row r="49" hidden="1" x14ac:dyDescent="0.5"/>
    <row r="50" hidden="1" x14ac:dyDescent="0.5"/>
    <row r="51" hidden="1" x14ac:dyDescent="0.5"/>
    <row r="52" hidden="1" x14ac:dyDescent="0.5"/>
    <row r="53" hidden="1" x14ac:dyDescent="0.5"/>
    <row r="54" hidden="1" x14ac:dyDescent="0.5"/>
    <row r="55" hidden="1" x14ac:dyDescent="0.5"/>
    <row r="56" hidden="1" x14ac:dyDescent="0.5"/>
    <row r="57" hidden="1" x14ac:dyDescent="0.5"/>
    <row r="58" hidden="1" x14ac:dyDescent="0.5"/>
    <row r="59" hidden="1" x14ac:dyDescent="0.5"/>
    <row r="60" hidden="1" x14ac:dyDescent="0.5"/>
    <row r="61" hidden="1" x14ac:dyDescent="0.5"/>
    <row r="62" hidden="1" x14ac:dyDescent="0.5"/>
    <row r="63" hidden="1" x14ac:dyDescent="0.5"/>
    <row r="64" hidden="1" x14ac:dyDescent="0.5"/>
    <row r="65" spans="1:8" s="21" customFormat="1" ht="27.75" hidden="1" x14ac:dyDescent="0.65">
      <c r="A65" s="169" t="s">
        <v>35</v>
      </c>
      <c r="B65" s="169"/>
      <c r="C65" s="169"/>
      <c r="D65" s="169"/>
      <c r="E65" s="169"/>
      <c r="F65" s="169"/>
      <c r="G65" s="169"/>
      <c r="H65" s="169"/>
    </row>
    <row r="66" spans="1:8" s="21" customFormat="1" ht="27.75" hidden="1" x14ac:dyDescent="0.65">
      <c r="A66" s="170" t="str">
        <f>+A2</f>
        <v>ประจำปีการศึกษา 2558</v>
      </c>
      <c r="B66" s="170"/>
      <c r="C66" s="170"/>
      <c r="D66" s="170"/>
      <c r="E66" s="170"/>
      <c r="F66" s="170"/>
      <c r="G66" s="170"/>
      <c r="H66" s="170"/>
    </row>
    <row r="67" spans="1:8" hidden="1" x14ac:dyDescent="0.5">
      <c r="A67" s="23"/>
      <c r="B67" s="23"/>
      <c r="C67" s="23"/>
      <c r="D67" s="23"/>
      <c r="E67" s="23"/>
      <c r="F67" s="23"/>
      <c r="G67" s="23"/>
      <c r="H67" s="23"/>
    </row>
    <row r="68" spans="1:8" hidden="1" x14ac:dyDescent="0.5">
      <c r="A68" s="171" t="s">
        <v>32</v>
      </c>
      <c r="B68" s="173" t="s">
        <v>61</v>
      </c>
      <c r="C68" s="175" t="s">
        <v>0</v>
      </c>
      <c r="D68" s="175"/>
      <c r="E68" s="175"/>
      <c r="F68" s="175" t="s">
        <v>1</v>
      </c>
      <c r="G68" s="175"/>
      <c r="H68" s="175"/>
    </row>
    <row r="69" spans="1:8" hidden="1" x14ac:dyDescent="0.5">
      <c r="A69" s="172"/>
      <c r="B69" s="173"/>
      <c r="C69" s="4" t="s">
        <v>15</v>
      </c>
      <c r="D69" s="4" t="s">
        <v>16</v>
      </c>
      <c r="E69" s="4" t="s">
        <v>17</v>
      </c>
      <c r="F69" s="4" t="s">
        <v>15</v>
      </c>
      <c r="G69" s="4" t="s">
        <v>16</v>
      </c>
      <c r="H69" s="4" t="s">
        <v>17</v>
      </c>
    </row>
    <row r="70" spans="1:8" hidden="1" x14ac:dyDescent="0.5">
      <c r="A70" s="5">
        <v>1</v>
      </c>
      <c r="B70" s="6" t="s">
        <v>23</v>
      </c>
      <c r="C70" s="7">
        <f>+'แผน-ผล-58-รวม'!C19</f>
        <v>10</v>
      </c>
      <c r="D70" s="7">
        <f>+'แผน-ผล-58-รวม'!D19</f>
        <v>10</v>
      </c>
      <c r="E70" s="8">
        <f>+D70/C70*100</f>
        <v>100</v>
      </c>
      <c r="F70" s="7">
        <f>+'แผน-ผล-58-รวม'!F19</f>
        <v>5</v>
      </c>
      <c r="G70" s="9">
        <f>+'แผน-ผล-58-รวม'!G19</f>
        <v>1</v>
      </c>
      <c r="H70" s="8">
        <f>+G70/F70*100</f>
        <v>20</v>
      </c>
    </row>
    <row r="71" spans="1:8" hidden="1" x14ac:dyDescent="0.5">
      <c r="A71" s="5">
        <v>2</v>
      </c>
      <c r="B71" s="6" t="s">
        <v>24</v>
      </c>
      <c r="C71" s="7">
        <f>+'แผน-ผล-58-รวม'!C20</f>
        <v>10</v>
      </c>
      <c r="D71" s="7">
        <f>+'แผน-ผล-58-รวม'!D20</f>
        <v>4</v>
      </c>
      <c r="E71" s="8">
        <f>+D71/C71*100</f>
        <v>40</v>
      </c>
      <c r="F71" s="7">
        <f>+'แผน-ผล-58-รวม'!F20</f>
        <v>5</v>
      </c>
      <c r="G71" s="7">
        <f>+'แผน-ผล-58-รวม'!G20</f>
        <v>5</v>
      </c>
      <c r="H71" s="8">
        <f>+G71/F71*100</f>
        <v>100</v>
      </c>
    </row>
    <row r="72" spans="1:8" hidden="1" x14ac:dyDescent="0.5">
      <c r="A72" s="5">
        <v>3</v>
      </c>
      <c r="B72" s="6" t="s">
        <v>25</v>
      </c>
      <c r="C72" s="7">
        <f>+'แผน-ผล-58-รวม'!C21</f>
        <v>9</v>
      </c>
      <c r="D72" s="7">
        <f>+'แผน-ผล-58-รวม'!D21</f>
        <v>6</v>
      </c>
      <c r="E72" s="8">
        <f>+D72/C72*100</f>
        <v>66.666666666666657</v>
      </c>
      <c r="F72" s="7">
        <f>+'แผน-ผล-58-รวม'!F21</f>
        <v>5</v>
      </c>
      <c r="G72" s="7">
        <f>+'แผน-ผล-58-รวม'!G21</f>
        <v>9</v>
      </c>
      <c r="H72" s="8">
        <f>+G72/F72*100</f>
        <v>180</v>
      </c>
    </row>
    <row r="73" spans="1:8" hidden="1" x14ac:dyDescent="0.5">
      <c r="A73" s="5">
        <v>4</v>
      </c>
      <c r="B73" s="6" t="s">
        <v>26</v>
      </c>
      <c r="C73" s="7">
        <f>+'แผน-ผล-58-รวม'!C22</f>
        <v>10</v>
      </c>
      <c r="D73" s="7">
        <f>+'แผน-ผล-58-รวม'!D22</f>
        <v>3</v>
      </c>
      <c r="E73" s="8">
        <f>+D73/C73*100</f>
        <v>30</v>
      </c>
      <c r="F73" s="7">
        <f>+'แผน-ผล-58-รวม'!F22</f>
        <v>5</v>
      </c>
      <c r="G73" s="7">
        <f>+'แผน-ผล-58-รวม'!G22</f>
        <v>7</v>
      </c>
      <c r="H73" s="8">
        <f>+G73/F73*100</f>
        <v>140</v>
      </c>
    </row>
    <row r="74" spans="1:8" ht="24" hidden="1" x14ac:dyDescent="0.55000000000000004">
      <c r="A74" s="161" t="s">
        <v>74</v>
      </c>
      <c r="B74" s="162"/>
      <c r="C74" s="10">
        <f>SUM(C70:C73)</f>
        <v>39</v>
      </c>
      <c r="D74" s="10">
        <f>SUM(D70:D73)</f>
        <v>23</v>
      </c>
      <c r="E74" s="11">
        <f>+D74/C74*100</f>
        <v>58.974358974358978</v>
      </c>
      <c r="F74" s="10">
        <f>SUM(F70:F73)</f>
        <v>20</v>
      </c>
      <c r="G74" s="10">
        <f>SUM(G70:G73)</f>
        <v>22</v>
      </c>
      <c r="H74" s="11">
        <f>+G74/F74*100</f>
        <v>110.00000000000001</v>
      </c>
    </row>
    <row r="75" spans="1:8" hidden="1" x14ac:dyDescent="0.5">
      <c r="H75" s="12" t="str">
        <f>+'แผน-ผล-58-รวม'!K46</f>
        <v>ข้อมูล ณ วันที่ 22 มีนาคม 2559</v>
      </c>
    </row>
    <row r="76" spans="1:8" hidden="1" x14ac:dyDescent="0.5">
      <c r="H76" s="12" t="str">
        <f>+'แผน-ผล-58-รวม'!K47</f>
        <v>(รวมทุกภาคการศึกษา)</v>
      </c>
    </row>
    <row r="77" spans="1:8" hidden="1" x14ac:dyDescent="0.5"/>
    <row r="78" spans="1:8" ht="24" hidden="1" x14ac:dyDescent="0.55000000000000004">
      <c r="A78" s="13" t="str">
        <f>+'แผน-ผล-58-รวม'!A48</f>
        <v>หมายเหตุ: แผนการรับนักศึกษา ตามแผนการเปิดสอนและเป้าหมายการรับนักศึกษาระดับบัณฑิตศึกษา ปีการศึกษา 2558</v>
      </c>
      <c r="B78" s="13"/>
    </row>
    <row r="79" spans="1:8" ht="24" hidden="1" x14ac:dyDescent="0.55000000000000004">
      <c r="A79" s="13"/>
      <c r="B79" s="13" t="str">
        <f>+'แผน-ผล-58-รวม'!B49</f>
        <v>ที่ผ่านความเห็นชอบจากสภาวิชาการ เมื่อคราวการประชุมครั้งที่ 3/2557 วันที่ 27 มีนาคม 2557</v>
      </c>
    </row>
    <row r="80" spans="1:8" hidden="1" x14ac:dyDescent="0.5"/>
    <row r="81" hidden="1" x14ac:dyDescent="0.5"/>
    <row r="82" hidden="1" x14ac:dyDescent="0.5"/>
    <row r="83" hidden="1" x14ac:dyDescent="0.5"/>
    <row r="84" hidden="1" x14ac:dyDescent="0.5"/>
    <row r="85" hidden="1" x14ac:dyDescent="0.5"/>
    <row r="86" hidden="1" x14ac:dyDescent="0.5"/>
    <row r="87" hidden="1" x14ac:dyDescent="0.5"/>
    <row r="88" hidden="1" x14ac:dyDescent="0.5"/>
    <row r="89" hidden="1" x14ac:dyDescent="0.5"/>
    <row r="90" hidden="1" x14ac:dyDescent="0.5"/>
    <row r="91" hidden="1" x14ac:dyDescent="0.5"/>
    <row r="92" hidden="1" x14ac:dyDescent="0.5"/>
    <row r="93" hidden="1" x14ac:dyDescent="0.5"/>
    <row r="94" hidden="1" x14ac:dyDescent="0.5"/>
    <row r="95" hidden="1" x14ac:dyDescent="0.5"/>
    <row r="96" hidden="1" x14ac:dyDescent="0.5"/>
    <row r="97" spans="1:8" s="21" customFormat="1" ht="27.75" x14ac:dyDescent="0.65">
      <c r="A97" s="169" t="s">
        <v>36</v>
      </c>
      <c r="B97" s="169"/>
      <c r="C97" s="169"/>
      <c r="D97" s="169"/>
      <c r="E97" s="169"/>
      <c r="F97" s="169"/>
      <c r="G97" s="169"/>
      <c r="H97" s="169"/>
    </row>
    <row r="98" spans="1:8" s="21" customFormat="1" ht="27.75" x14ac:dyDescent="0.65">
      <c r="A98" s="170" t="str">
        <f>+A2</f>
        <v>ประจำปีการศึกษา 2558</v>
      </c>
      <c r="B98" s="170"/>
      <c r="C98" s="170"/>
      <c r="D98" s="170"/>
      <c r="E98" s="170"/>
      <c r="F98" s="170"/>
      <c r="G98" s="170"/>
      <c r="H98" s="170"/>
    </row>
    <row r="99" spans="1:8" x14ac:dyDescent="0.5">
      <c r="A99" s="23"/>
      <c r="B99" s="23"/>
      <c r="C99" s="23"/>
      <c r="D99" s="23"/>
      <c r="E99" s="23"/>
      <c r="F99" s="23"/>
      <c r="G99" s="23"/>
      <c r="H99" s="23"/>
    </row>
    <row r="100" spans="1:8" x14ac:dyDescent="0.5">
      <c r="A100" s="171" t="s">
        <v>32</v>
      </c>
      <c r="B100" s="173" t="s">
        <v>61</v>
      </c>
      <c r="C100" s="175" t="s">
        <v>0</v>
      </c>
      <c r="D100" s="175"/>
      <c r="E100" s="175"/>
      <c r="F100" s="175" t="s">
        <v>1</v>
      </c>
      <c r="G100" s="175"/>
      <c r="H100" s="175"/>
    </row>
    <row r="101" spans="1:8" x14ac:dyDescent="0.5">
      <c r="A101" s="172"/>
      <c r="B101" s="173"/>
      <c r="C101" s="4" t="s">
        <v>15</v>
      </c>
      <c r="D101" s="4" t="s">
        <v>16</v>
      </c>
      <c r="E101" s="4" t="s">
        <v>17</v>
      </c>
      <c r="F101" s="4" t="s">
        <v>15</v>
      </c>
      <c r="G101" s="4" t="s">
        <v>16</v>
      </c>
      <c r="H101" s="4" t="s">
        <v>17</v>
      </c>
    </row>
    <row r="102" spans="1:8" ht="21" customHeight="1" x14ac:dyDescent="0.5">
      <c r="A102" s="65" t="s">
        <v>80</v>
      </c>
      <c r="B102" s="6" t="str">
        <f>+'แผน-ผล-58-รวม'!B24</f>
        <v>วิศวกรรมขนส่ง</v>
      </c>
      <c r="C102" s="5">
        <f>+'แผน-ผล-58-รวม'!C24</f>
        <v>3</v>
      </c>
      <c r="D102" s="5">
        <f>+'แผน-ผล-58-รวม'!D24</f>
        <v>1</v>
      </c>
      <c r="E102" s="8">
        <f t="shared" ref="E102:E122" si="2">+D102/C102*100</f>
        <v>33.333333333333329</v>
      </c>
      <c r="F102" s="5">
        <f>+'แผน-ผล-58-รวม'!F24</f>
        <v>1</v>
      </c>
      <c r="G102" s="25">
        <f>+'แผน-ผล-58-รวม'!G24</f>
        <v>2</v>
      </c>
      <c r="H102" s="8">
        <f>+G102/F102*100</f>
        <v>200</v>
      </c>
    </row>
    <row r="103" spans="1:8" x14ac:dyDescent="0.5">
      <c r="A103" s="65" t="s">
        <v>81</v>
      </c>
      <c r="B103" s="6" t="str">
        <f>+'แผน-ผล-58-รวม'!B25</f>
        <v>วิศวกรรมคอมพิวเตอร์</v>
      </c>
      <c r="C103" s="5">
        <f>+'แผน-ผล-58-รวม'!C25</f>
        <v>10</v>
      </c>
      <c r="D103" s="5">
        <f>+'แผน-ผล-58-รวม'!D25</f>
        <v>1</v>
      </c>
      <c r="E103" s="8">
        <f t="shared" si="2"/>
        <v>10</v>
      </c>
      <c r="F103" s="5">
        <f>+'แผน-ผล-58-รวม'!F25</f>
        <v>5</v>
      </c>
      <c r="G103" s="5">
        <f>+'แผน-ผล-58-รวม'!G25</f>
        <v>6</v>
      </c>
      <c r="H103" s="8">
        <f>+G103/F103*100</f>
        <v>120</v>
      </c>
    </row>
    <row r="104" spans="1:8" ht="21" customHeight="1" x14ac:dyDescent="0.5">
      <c r="A104" s="65" t="s">
        <v>82</v>
      </c>
      <c r="B104" s="6" t="str">
        <f>+'แผน-ผล-58-รวม'!B26</f>
        <v>วิศวกรรมเคมี</v>
      </c>
      <c r="C104" s="5">
        <f>+'แผน-ผล-58-รวม'!C26</f>
        <v>10</v>
      </c>
      <c r="D104" s="25">
        <f>+'แผน-ผล-58-รวม'!D26</f>
        <v>0</v>
      </c>
      <c r="E104" s="8">
        <f t="shared" si="2"/>
        <v>0</v>
      </c>
      <c r="F104" s="5">
        <f>+'แผน-ผล-58-รวม'!F26</f>
        <v>5</v>
      </c>
      <c r="G104" s="25">
        <f>+'แผน-ผล-58-รวม'!G26</f>
        <v>2</v>
      </c>
      <c r="H104" s="8">
        <f>+G104/F104*100</f>
        <v>40</v>
      </c>
    </row>
    <row r="105" spans="1:8" ht="21" customHeight="1" x14ac:dyDescent="0.5">
      <c r="A105" s="65" t="s">
        <v>83</v>
      </c>
      <c r="B105" s="6" t="str">
        <f>+'แผน-ผล-58-รวม'!B27</f>
        <v>วิศวกรรมเครื่องกลและระบบกระบวนการ</v>
      </c>
      <c r="C105" s="5">
        <f>+'แผน-ผล-58-รวม'!C27</f>
        <v>20</v>
      </c>
      <c r="D105" s="25">
        <f>+'แผน-ผล-58-รวม'!D27</f>
        <v>26</v>
      </c>
      <c r="E105" s="8">
        <f t="shared" si="2"/>
        <v>130</v>
      </c>
      <c r="F105" s="5">
        <f>+'แผน-ผล-58-รวม'!F27</f>
        <v>10</v>
      </c>
      <c r="G105" s="5">
        <f>+'แผน-ผล-58-รวม'!G27</f>
        <v>1</v>
      </c>
      <c r="H105" s="8">
        <f>+G105/F105*100</f>
        <v>10</v>
      </c>
    </row>
    <row r="106" spans="1:8" ht="21" customHeight="1" x14ac:dyDescent="0.5">
      <c r="A106" s="65" t="s">
        <v>84</v>
      </c>
      <c r="B106" s="6" t="str">
        <f>+'แผน-ผล-58-รวม'!B28</f>
        <v>วิศวกรรมเซรามิก</v>
      </c>
      <c r="C106" s="5">
        <f>+'แผน-ผล-58-รวม'!C28</f>
        <v>10</v>
      </c>
      <c r="D106" s="25">
        <f>+'แผน-ผล-58-รวม'!D28</f>
        <v>0</v>
      </c>
      <c r="E106" s="8">
        <f t="shared" si="2"/>
        <v>0</v>
      </c>
      <c r="F106" s="5">
        <f>+'แผน-ผล-58-รวม'!F28</f>
        <v>5</v>
      </c>
      <c r="G106" s="5">
        <f>+'แผน-ผล-58-รวม'!G28</f>
        <v>2</v>
      </c>
      <c r="H106" s="8">
        <f>+G106/F106*100</f>
        <v>40</v>
      </c>
    </row>
    <row r="107" spans="1:8" x14ac:dyDescent="0.5">
      <c r="A107" s="65" t="s">
        <v>85</v>
      </c>
      <c r="B107" s="6" t="str">
        <f>+'แผน-ผล-58-รวม'!B29</f>
        <v>วิศวกรรมโทรคมนาคม</v>
      </c>
      <c r="C107" s="5">
        <f>+'แผน-ผล-58-รวม'!C29</f>
        <v>10</v>
      </c>
      <c r="D107" s="25">
        <f>+'แผน-ผล-58-รวม'!D29</f>
        <v>12</v>
      </c>
      <c r="E107" s="8">
        <f t="shared" si="2"/>
        <v>120</v>
      </c>
      <c r="F107" s="5">
        <f>+'แผน-ผล-58-รวม'!F29</f>
        <v>5</v>
      </c>
      <c r="G107" s="5">
        <f>+'แผน-ผล-58-รวม'!G29</f>
        <v>4</v>
      </c>
      <c r="H107" s="8">
        <f t="shared" ref="H107:H122" si="3">+G107/F107*100</f>
        <v>80</v>
      </c>
    </row>
    <row r="108" spans="1:8" x14ac:dyDescent="0.5">
      <c r="A108" s="65" t="s">
        <v>86</v>
      </c>
      <c r="B108" s="6" t="str">
        <f>+'แผน-ผล-58-รวม'!B30</f>
        <v>วิศวกรรมพอลิเมอร์</v>
      </c>
      <c r="C108" s="5">
        <f>+'แผน-ผล-58-รวม'!C30</f>
        <v>10</v>
      </c>
      <c r="D108" s="25">
        <f>+'แผน-ผล-58-รวม'!D30</f>
        <v>0</v>
      </c>
      <c r="E108" s="8">
        <f t="shared" si="2"/>
        <v>0</v>
      </c>
      <c r="F108" s="5">
        <f>+'แผน-ผล-58-รวม'!F30</f>
        <v>5</v>
      </c>
      <c r="G108" s="5">
        <f>+'แผน-ผล-58-รวม'!G30</f>
        <v>0</v>
      </c>
      <c r="H108" s="8">
        <f t="shared" si="3"/>
        <v>0</v>
      </c>
    </row>
    <row r="109" spans="1:8" x14ac:dyDescent="0.5">
      <c r="A109" s="65" t="s">
        <v>87</v>
      </c>
      <c r="B109" s="6" t="str">
        <f>+'แผน-ผล-58-รวม'!B31</f>
        <v>วิศวกรรมไฟฟ้า</v>
      </c>
      <c r="C109" s="5">
        <f>+'แผน-ผล-58-รวม'!C31</f>
        <v>20</v>
      </c>
      <c r="D109" s="5">
        <f>+'แผน-ผล-58-รวม'!D31</f>
        <v>14</v>
      </c>
      <c r="E109" s="8">
        <f t="shared" si="2"/>
        <v>70</v>
      </c>
      <c r="F109" s="5">
        <f>+'แผน-ผล-58-รวม'!F31</f>
        <v>10</v>
      </c>
      <c r="G109" s="5">
        <f>+'แผน-ผล-58-รวม'!G31</f>
        <v>10</v>
      </c>
      <c r="H109" s="8">
        <f t="shared" si="3"/>
        <v>100</v>
      </c>
    </row>
    <row r="110" spans="1:8" ht="21" customHeight="1" x14ac:dyDescent="0.5">
      <c r="A110" s="65" t="s">
        <v>88</v>
      </c>
      <c r="B110" s="154" t="str">
        <f>+'แผน-ผล-58-รวม'!B32</f>
        <v>วิศวกรรมการโยธา ขนส่ง และทรัพยากรธรณี</v>
      </c>
      <c r="C110" s="5">
        <f>+'แผน-ผล-58-รวม'!C32</f>
        <v>20</v>
      </c>
      <c r="D110" s="5">
        <f>+'แผน-ผล-58-รวม'!D32</f>
        <v>25</v>
      </c>
      <c r="E110" s="8">
        <f t="shared" si="2"/>
        <v>125</v>
      </c>
      <c r="F110" s="5">
        <f>+'แผน-ผล-58-รวม'!F32</f>
        <v>10</v>
      </c>
      <c r="G110" s="5">
        <f>+'แผน-ผล-58-รวม'!G32</f>
        <v>4</v>
      </c>
      <c r="H110" s="8">
        <f t="shared" si="3"/>
        <v>40</v>
      </c>
    </row>
    <row r="111" spans="1:8" ht="21" customHeight="1" x14ac:dyDescent="0.5">
      <c r="A111" s="65" t="s">
        <v>89</v>
      </c>
      <c r="B111" s="6" t="str">
        <f>+'แผน-ผล-58-รวม'!B33</f>
        <v>วิศวกรรมสิ่งแวดล้อม</v>
      </c>
      <c r="C111" s="5">
        <f>+'แผน-ผล-58-รวม'!C33</f>
        <v>10</v>
      </c>
      <c r="D111" s="5">
        <f>+'แผน-ผล-58-รวม'!D33</f>
        <v>8</v>
      </c>
      <c r="E111" s="8">
        <f t="shared" si="2"/>
        <v>80</v>
      </c>
      <c r="F111" s="5">
        <f>+'แผน-ผล-58-รวม'!F33</f>
        <v>5</v>
      </c>
      <c r="G111" s="25">
        <f>+'แผน-ผล-58-รวม'!G33</f>
        <v>1</v>
      </c>
      <c r="H111" s="8">
        <f t="shared" si="3"/>
        <v>20</v>
      </c>
    </row>
    <row r="112" spans="1:8" ht="21" customHeight="1" x14ac:dyDescent="0.5">
      <c r="A112" s="65" t="s">
        <v>90</v>
      </c>
      <c r="B112" s="6" t="str">
        <f>+'แผน-ผล-58-รวม'!B34</f>
        <v>วิศวกรรมอุตสาหการและสิ่งแวดล้อม</v>
      </c>
      <c r="C112" s="5">
        <f>+'แผน-ผล-58-รวม'!C34</f>
        <v>20</v>
      </c>
      <c r="D112" s="5">
        <f>+'แผน-ผล-58-รวม'!D34</f>
        <v>10</v>
      </c>
      <c r="E112" s="8">
        <f t="shared" si="2"/>
        <v>50</v>
      </c>
      <c r="F112" s="5">
        <f>+'แผน-ผล-58-รวม'!F34</f>
        <v>10</v>
      </c>
      <c r="G112" s="5">
        <f>+'แผน-ผล-58-รวม'!G34</f>
        <v>2</v>
      </c>
      <c r="H112" s="8">
        <f t="shared" si="3"/>
        <v>20</v>
      </c>
    </row>
    <row r="113" spans="1:8" ht="21" customHeight="1" x14ac:dyDescent="0.5">
      <c r="A113" s="65" t="s">
        <v>91</v>
      </c>
      <c r="B113" s="6" t="str">
        <f>+'แผน-ผล-58-รวม'!B35</f>
        <v>เทคโนโลยีธรณี</v>
      </c>
      <c r="C113" s="5">
        <f>+'แผน-ผล-58-รวม'!C35</f>
        <v>10</v>
      </c>
      <c r="D113" s="5">
        <f>+'แผน-ผล-58-รวม'!D35</f>
        <v>9</v>
      </c>
      <c r="E113" s="8">
        <f t="shared" si="2"/>
        <v>90</v>
      </c>
      <c r="F113" s="5">
        <f>+'แผน-ผล-58-รวม'!F35</f>
        <v>5</v>
      </c>
      <c r="G113" s="5">
        <f>+'แผน-ผล-58-รวม'!G35</f>
        <v>2</v>
      </c>
      <c r="H113" s="8">
        <f t="shared" si="3"/>
        <v>40</v>
      </c>
    </row>
    <row r="114" spans="1:8" ht="21" customHeight="1" x14ac:dyDescent="0.5">
      <c r="A114" s="65" t="s">
        <v>92</v>
      </c>
      <c r="B114" s="6" t="str">
        <f>+'แผน-ผล-58-รวม'!B36</f>
        <v>วิศวกรรมเมคคาทรอนิกส์</v>
      </c>
      <c r="C114" s="5">
        <f>+'แผน-ผล-58-รวม'!C36</f>
        <v>25</v>
      </c>
      <c r="D114" s="5">
        <f>+'แผน-ผล-58-รวม'!D36</f>
        <v>27</v>
      </c>
      <c r="E114" s="8">
        <f t="shared" si="2"/>
        <v>108</v>
      </c>
      <c r="F114" s="5">
        <f>+'แผน-ผล-58-รวม'!F36</f>
        <v>10</v>
      </c>
      <c r="G114" s="5">
        <f>+'แผน-ผล-58-รวม'!G36</f>
        <v>6</v>
      </c>
      <c r="H114" s="8">
        <f t="shared" si="3"/>
        <v>60</v>
      </c>
    </row>
    <row r="115" spans="1:8" ht="21" customHeight="1" x14ac:dyDescent="0.5">
      <c r="A115" s="65" t="s">
        <v>93</v>
      </c>
      <c r="B115" s="6" t="str">
        <f>+'แผน-ผล-58-รวม'!B37</f>
        <v>วิศวกรรมโลหการ</v>
      </c>
      <c r="C115" s="5">
        <f>+'แผน-ผล-58-รวม'!C37</f>
        <v>10</v>
      </c>
      <c r="D115" s="5">
        <f>+'แผน-ผล-58-รวม'!D37</f>
        <v>1</v>
      </c>
      <c r="E115" s="8">
        <f t="shared" si="2"/>
        <v>10</v>
      </c>
      <c r="F115" s="5">
        <f>+'แผน-ผล-58-รวม'!F37</f>
        <v>5</v>
      </c>
      <c r="G115" s="25">
        <f>+'แผน-ผล-58-รวม'!G37</f>
        <v>0</v>
      </c>
      <c r="H115" s="8">
        <f t="shared" si="3"/>
        <v>0</v>
      </c>
    </row>
    <row r="116" spans="1:8" x14ac:dyDescent="0.5">
      <c r="A116" s="65" t="s">
        <v>94</v>
      </c>
      <c r="B116" s="6" t="str">
        <f>+'แผน-ผล-58-รวม'!B38</f>
        <v>วิศวกรรมเกษตรและอาหาร</v>
      </c>
      <c r="C116" s="5">
        <f>+'แผน-ผล-58-รวม'!C38</f>
        <v>10</v>
      </c>
      <c r="D116" s="5">
        <f>+'แผน-ผล-58-รวม'!D38</f>
        <v>1</v>
      </c>
      <c r="E116" s="8">
        <f t="shared" si="2"/>
        <v>10</v>
      </c>
      <c r="F116" s="5">
        <f>+'แผน-ผล-58-รวม'!F38</f>
        <v>5</v>
      </c>
      <c r="G116" s="5">
        <f>+'แผน-ผล-58-รวม'!G38</f>
        <v>3</v>
      </c>
      <c r="H116" s="8">
        <f t="shared" si="3"/>
        <v>60</v>
      </c>
    </row>
    <row r="117" spans="1:8" x14ac:dyDescent="0.5">
      <c r="A117" s="65" t="s">
        <v>95</v>
      </c>
      <c r="B117" s="6" t="str">
        <f>+'แผน-ผล-58-รวม'!B23</f>
        <v>วิศวกรรมการผลิต</v>
      </c>
      <c r="C117" s="5">
        <f>+'แผน-ผล-58-รวม'!C23</f>
        <v>10</v>
      </c>
      <c r="D117" s="5">
        <f>+'แผน-ผล-58-รวม'!D23</f>
        <v>3</v>
      </c>
      <c r="E117" s="8">
        <f>+D117/C117*100</f>
        <v>30</v>
      </c>
      <c r="F117" s="5">
        <f>+'แผน-ผล-58-รวม'!F23</f>
        <v>5</v>
      </c>
      <c r="G117" s="5">
        <f>+'แผน-ผล-58-รวม'!G23</f>
        <v>2</v>
      </c>
      <c r="H117" s="8">
        <f t="shared" si="3"/>
        <v>40</v>
      </c>
    </row>
    <row r="118" spans="1:8" x14ac:dyDescent="0.5">
      <c r="A118" s="65" t="s">
        <v>96</v>
      </c>
      <c r="B118" s="6" t="str">
        <f>+'แผน-ผล-58-รวม'!B39</f>
        <v>วิศวกรรมการจัดการพลังงาน</v>
      </c>
      <c r="C118" s="5">
        <f>+'แผน-ผล-58-รวม'!C39</f>
        <v>25</v>
      </c>
      <c r="D118" s="5">
        <f>+'แผน-ผล-58-รวม'!D39</f>
        <v>14</v>
      </c>
      <c r="E118" s="8">
        <f t="shared" si="2"/>
        <v>56.000000000000007</v>
      </c>
      <c r="F118" s="5">
        <f>+'แผน-ผล-58-รวม'!F39</f>
        <v>10</v>
      </c>
      <c r="G118" s="5">
        <f>+'แผน-ผล-58-รวม'!G39</f>
        <v>5</v>
      </c>
      <c r="H118" s="8">
        <f t="shared" si="3"/>
        <v>50</v>
      </c>
    </row>
    <row r="119" spans="1:8" ht="21" customHeight="1" x14ac:dyDescent="0.5">
      <c r="A119" s="65" t="s">
        <v>150</v>
      </c>
      <c r="B119" s="6" t="str">
        <f>+'แผน-ผล-58-รวม'!B40</f>
        <v>การบริหารงานก่อสร้างและสาธารณูปโภค</v>
      </c>
      <c r="C119" s="5">
        <f>+'แผน-ผล-58-รวม'!C40</f>
        <v>60</v>
      </c>
      <c r="D119" s="5">
        <f>+'แผน-ผล-58-รวม'!D40</f>
        <v>81</v>
      </c>
      <c r="E119" s="8">
        <f t="shared" si="2"/>
        <v>135</v>
      </c>
      <c r="F119" s="5">
        <f>+'แผน-ผล-58-รวม'!F40</f>
        <v>5</v>
      </c>
      <c r="G119" s="5">
        <f>+'แผน-ผล-58-รวม'!G40</f>
        <v>2</v>
      </c>
      <c r="H119" s="8">
        <f t="shared" si="3"/>
        <v>40</v>
      </c>
    </row>
    <row r="120" spans="1:8" x14ac:dyDescent="0.5">
      <c r="A120" s="65" t="s">
        <v>151</v>
      </c>
      <c r="B120" s="6" t="str">
        <f>+'แผน-ผล-58-รวม'!B41</f>
        <v>วิศวกรรมอิเล็กทรอนิกส์และโฟตอนนิกส์</v>
      </c>
      <c r="C120" s="5">
        <f>+'แผน-ผล-58-รวม'!C41</f>
        <v>10</v>
      </c>
      <c r="D120" s="5">
        <f>+'แผน-ผล-58-รวม'!D41</f>
        <v>8</v>
      </c>
      <c r="E120" s="8">
        <f>+D120/C120*100</f>
        <v>80</v>
      </c>
      <c r="F120" s="5">
        <f>+'แผน-ผล-58-รวม'!F41</f>
        <v>5</v>
      </c>
      <c r="G120" s="5">
        <f>+'แผน-ผล-58-รวม'!G41</f>
        <v>0</v>
      </c>
      <c r="H120" s="8">
        <f t="shared" si="3"/>
        <v>0</v>
      </c>
    </row>
    <row r="121" spans="1:8" x14ac:dyDescent="0.5">
      <c r="A121" s="65" t="s">
        <v>152</v>
      </c>
      <c r="B121" s="6" t="str">
        <f>+'แผน-ผล-58-รวม'!B42</f>
        <v>วิศวกรรมวัสดุ</v>
      </c>
      <c r="C121" s="5">
        <f>+'แผน-ผล-58-รวม'!C42</f>
        <v>20</v>
      </c>
      <c r="D121" s="5">
        <f>+'แผน-ผล-58-รวม'!D42</f>
        <v>2</v>
      </c>
      <c r="E121" s="8">
        <f>+D121/C121*100</f>
        <v>10</v>
      </c>
      <c r="F121" s="5">
        <f>+'แผน-ผล-58-รวม'!F42</f>
        <v>10</v>
      </c>
      <c r="G121" s="5">
        <f>+'แผน-ผล-58-รวม'!G42</f>
        <v>4</v>
      </c>
      <c r="H121" s="8">
        <f t="shared" si="3"/>
        <v>40</v>
      </c>
    </row>
    <row r="122" spans="1:8" ht="24" x14ac:dyDescent="0.55000000000000004">
      <c r="A122" s="161" t="s">
        <v>74</v>
      </c>
      <c r="B122" s="162"/>
      <c r="C122" s="10">
        <f>SUM(C102:C121)</f>
        <v>323</v>
      </c>
      <c r="D122" s="10">
        <f>SUM(D102:D121)</f>
        <v>243</v>
      </c>
      <c r="E122" s="11">
        <f t="shared" si="2"/>
        <v>75.232198142414859</v>
      </c>
      <c r="F122" s="10">
        <f>SUM(F102:F121)</f>
        <v>131</v>
      </c>
      <c r="G122" s="10">
        <f>SUM(G102:G121)</f>
        <v>58</v>
      </c>
      <c r="H122" s="11">
        <f t="shared" si="3"/>
        <v>44.274809160305345</v>
      </c>
    </row>
    <row r="123" spans="1:8" x14ac:dyDescent="0.5">
      <c r="H123" s="12" t="str">
        <f>+'แผน-ผล-58-รวม'!K46</f>
        <v>ข้อมูล ณ วันที่ 22 มีนาคม 2559</v>
      </c>
    </row>
    <row r="124" spans="1:8" x14ac:dyDescent="0.5">
      <c r="H124" s="12" t="str">
        <f>+'แผน-ผล-58-รวม'!K47</f>
        <v>(รวมทุกภาคการศึกษา)</v>
      </c>
    </row>
    <row r="125" spans="1:8" x14ac:dyDescent="0.5">
      <c r="H125" s="12"/>
    </row>
    <row r="126" spans="1:8" ht="24" x14ac:dyDescent="0.55000000000000004">
      <c r="A126" s="13" t="str">
        <f>+'แผน-ผล-58-รวม'!A48</f>
        <v>หมายเหตุ: แผนการรับนักศึกษา ตามแผนการเปิดสอนและเป้าหมายการรับนักศึกษาระดับบัณฑิตศึกษา ปีการศึกษา 2558</v>
      </c>
      <c r="B126" s="13"/>
    </row>
    <row r="127" spans="1:8" ht="24" x14ac:dyDescent="0.55000000000000004">
      <c r="A127" s="13"/>
      <c r="B127" s="13" t="str">
        <f>+'แผน-ผล-58-รวม'!B49</f>
        <v>ที่ผ่านความเห็นชอบจากสภาวิชาการ เมื่อคราวการประชุมครั้งที่ 3/2557 วันที่ 27 มีนาคม 2557</v>
      </c>
    </row>
    <row r="129" spans="1:8" s="21" customFormat="1" ht="27.75" hidden="1" x14ac:dyDescent="0.65">
      <c r="A129" s="169" t="s">
        <v>73</v>
      </c>
      <c r="B129" s="169"/>
      <c r="C129" s="169"/>
      <c r="D129" s="169"/>
      <c r="E129" s="169"/>
      <c r="F129" s="169"/>
      <c r="G129" s="169"/>
      <c r="H129" s="169"/>
    </row>
    <row r="130" spans="1:8" s="21" customFormat="1" ht="27.75" hidden="1" x14ac:dyDescent="0.65">
      <c r="A130" s="170" t="str">
        <f>+A34</f>
        <v>ประจำปีการศึกษา 2558</v>
      </c>
      <c r="B130" s="170"/>
      <c r="C130" s="170"/>
      <c r="D130" s="170"/>
      <c r="E130" s="170"/>
      <c r="F130" s="170"/>
      <c r="G130" s="170"/>
      <c r="H130" s="170"/>
    </row>
    <row r="131" spans="1:8" hidden="1" x14ac:dyDescent="0.5">
      <c r="A131" s="23"/>
      <c r="B131" s="23"/>
      <c r="C131" s="23"/>
      <c r="D131" s="23"/>
      <c r="E131" s="23"/>
      <c r="F131" s="23"/>
      <c r="G131" s="23"/>
      <c r="H131" s="23"/>
    </row>
    <row r="132" spans="1:8" hidden="1" x14ac:dyDescent="0.5">
      <c r="A132" s="171" t="s">
        <v>32</v>
      </c>
      <c r="B132" s="173" t="s">
        <v>61</v>
      </c>
      <c r="C132" s="175" t="s">
        <v>0</v>
      </c>
      <c r="D132" s="175"/>
      <c r="E132" s="175"/>
      <c r="F132" s="175" t="s">
        <v>1</v>
      </c>
      <c r="G132" s="175"/>
      <c r="H132" s="175"/>
    </row>
    <row r="133" spans="1:8" hidden="1" x14ac:dyDescent="0.5">
      <c r="A133" s="172"/>
      <c r="B133" s="173"/>
      <c r="C133" s="4" t="s">
        <v>15</v>
      </c>
      <c r="D133" s="4" t="s">
        <v>16</v>
      </c>
      <c r="E133" s="4" t="s">
        <v>17</v>
      </c>
      <c r="F133" s="4" t="s">
        <v>15</v>
      </c>
      <c r="G133" s="4" t="s">
        <v>16</v>
      </c>
      <c r="H133" s="4" t="s">
        <v>17</v>
      </c>
    </row>
    <row r="134" spans="1:8" ht="21" hidden="1" customHeight="1" x14ac:dyDescent="0.5">
      <c r="A134" s="5">
        <v>1</v>
      </c>
      <c r="B134" s="6" t="str">
        <f>+'แผน-ผล-58-รวม'!B43</f>
        <v>มลพิษสิ่งแวดล้อมและความปลอดภัย</v>
      </c>
      <c r="C134" s="5">
        <f>+'แผน-ผล-58-รวม'!C43</f>
        <v>5</v>
      </c>
      <c r="D134" s="5">
        <f>+'แผน-ผล-58-รวม'!D43</f>
        <v>2</v>
      </c>
      <c r="E134" s="26">
        <f>+'แผน-ผล-58-รวม'!E42</f>
        <v>10</v>
      </c>
      <c r="F134" s="174"/>
      <c r="G134" s="174"/>
      <c r="H134" s="174"/>
    </row>
    <row r="135" spans="1:8" ht="21" hidden="1" customHeight="1" x14ac:dyDescent="0.5">
      <c r="A135" s="5">
        <v>2</v>
      </c>
      <c r="B135" s="6" t="str">
        <f>+'แผน-ผล-58-รวม'!B44</f>
        <v>เวชศาสตร์ชุมชนและเวชศาสตร์ครอบครัว</v>
      </c>
      <c r="C135" s="5">
        <f>+'แผน-ผล-58-รวม'!C44</f>
        <v>0</v>
      </c>
      <c r="D135" s="5">
        <f>+'แผน-ผล-58-รวม'!D44</f>
        <v>0</v>
      </c>
      <c r="E135" s="26" t="e">
        <f>+'แผน-ผล-58-รวม'!E44</f>
        <v>#DIV/0!</v>
      </c>
      <c r="F135" s="5">
        <f>+'แผน-ผล-58-รวม'!F44</f>
        <v>0</v>
      </c>
      <c r="G135" s="5">
        <f>+'แผน-ผล-58-รวม'!G44</f>
        <v>0</v>
      </c>
      <c r="H135" s="26">
        <f>+'แผน-ผล-58-รวม'!H44</f>
        <v>0</v>
      </c>
    </row>
    <row r="136" spans="1:8" ht="24" hidden="1" x14ac:dyDescent="0.55000000000000004">
      <c r="A136" s="161" t="s">
        <v>74</v>
      </c>
      <c r="B136" s="162"/>
      <c r="C136" s="10">
        <f>SUM(C124:C135)</f>
        <v>5</v>
      </c>
      <c r="D136" s="10">
        <f>SUM(D124:D135)</f>
        <v>2</v>
      </c>
      <c r="E136" s="11">
        <f>+D136/C136*100</f>
        <v>40</v>
      </c>
      <c r="F136" s="10">
        <f>+F135</f>
        <v>0</v>
      </c>
      <c r="G136" s="10">
        <f>SUM(G135)</f>
        <v>0</v>
      </c>
      <c r="H136" s="11">
        <v>0</v>
      </c>
    </row>
    <row r="137" spans="1:8" hidden="1" x14ac:dyDescent="0.5">
      <c r="H137" s="12" t="str">
        <f>+'แผน-ผล-58-รวม'!K46</f>
        <v>ข้อมูล ณ วันที่ 22 มีนาคม 2559</v>
      </c>
    </row>
    <row r="138" spans="1:8" hidden="1" x14ac:dyDescent="0.5">
      <c r="H138" s="12" t="str">
        <f>+'แผน-ผล-58-รวม'!K47</f>
        <v>(รวมทุกภาคการศึกษา)</v>
      </c>
    </row>
    <row r="139" spans="1:8" hidden="1" x14ac:dyDescent="0.5"/>
    <row r="140" spans="1:8" hidden="1" x14ac:dyDescent="0.5"/>
    <row r="141" spans="1:8" hidden="1" x14ac:dyDescent="0.5"/>
    <row r="142" spans="1:8" hidden="1" x14ac:dyDescent="0.5"/>
    <row r="143" spans="1:8" ht="24" hidden="1" x14ac:dyDescent="0.55000000000000004">
      <c r="A143" s="13" t="str">
        <f>+'แผน-ผล-58-รวม'!A48</f>
        <v>หมายเหตุ: แผนการรับนักศึกษา ตามแผนการเปิดสอนและเป้าหมายการรับนักศึกษาระดับบัณฑิตศึกษา ปีการศึกษา 2558</v>
      </c>
      <c r="B143" s="13"/>
    </row>
    <row r="144" spans="1:8" ht="24" hidden="1" x14ac:dyDescent="0.55000000000000004">
      <c r="A144" s="13"/>
      <c r="B144" s="13" t="str">
        <f>+'แผน-ผล-58-รวม'!B49</f>
        <v>ที่ผ่านความเห็นชอบจากสภาวิชาการ เมื่อคราวการประชุมครั้งที่ 3/2557 วันที่ 27 มีนาคม 2557</v>
      </c>
    </row>
  </sheetData>
  <mergeCells count="36">
    <mergeCell ref="F134:H134"/>
    <mergeCell ref="A136:B136"/>
    <mergeCell ref="A122:B122"/>
    <mergeCell ref="A129:H129"/>
    <mergeCell ref="A130:H130"/>
    <mergeCell ref="A132:A133"/>
    <mergeCell ref="B132:B133"/>
    <mergeCell ref="C132:E132"/>
    <mergeCell ref="F132:H132"/>
    <mergeCell ref="A74:B74"/>
    <mergeCell ref="A97:H97"/>
    <mergeCell ref="A98:H98"/>
    <mergeCell ref="A100:A101"/>
    <mergeCell ref="B100:B101"/>
    <mergeCell ref="C100:E100"/>
    <mergeCell ref="F100:H100"/>
    <mergeCell ref="A42:B42"/>
    <mergeCell ref="A65:H65"/>
    <mergeCell ref="A66:H66"/>
    <mergeCell ref="A68:A69"/>
    <mergeCell ref="B68:B69"/>
    <mergeCell ref="C68:E68"/>
    <mergeCell ref="F68:H68"/>
    <mergeCell ref="A16:B16"/>
    <mergeCell ref="A33:H33"/>
    <mergeCell ref="A34:H34"/>
    <mergeCell ref="A36:A37"/>
    <mergeCell ref="B36:B37"/>
    <mergeCell ref="C36:E36"/>
    <mergeCell ref="F36:H36"/>
    <mergeCell ref="A1:H1"/>
    <mergeCell ref="A2:H2"/>
    <mergeCell ref="A4:A5"/>
    <mergeCell ref="B4:B5"/>
    <mergeCell ref="C4:E4"/>
    <mergeCell ref="F4:H4"/>
  </mergeCells>
  <pageMargins left="0.59" right="0.23" top="0.95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266"/>
  <sheetViews>
    <sheetView zoomScale="130" zoomScaleNormal="130" workbookViewId="0">
      <selection sqref="A1:G1"/>
    </sheetView>
  </sheetViews>
  <sheetFormatPr defaultRowHeight="21.75" x14ac:dyDescent="0.5"/>
  <cols>
    <col min="1" max="1" width="8.42578125" style="1" customWidth="1"/>
    <col min="2" max="2" width="19.42578125" style="1" customWidth="1"/>
    <col min="3" max="3" width="4.7109375" style="1" bestFit="1" customWidth="1"/>
    <col min="4" max="4" width="3.42578125" style="1" bestFit="1" customWidth="1"/>
    <col min="5" max="5" width="6.7109375" style="1" customWidth="1"/>
    <col min="6" max="6" width="34.85546875" style="1" bestFit="1" customWidth="1"/>
    <col min="7" max="7" width="29.28515625" style="1" customWidth="1"/>
    <col min="8" max="16384" width="9.140625" style="1"/>
  </cols>
  <sheetData>
    <row r="1" spans="1:9" ht="27.75" x14ac:dyDescent="0.65">
      <c r="A1" s="169" t="s">
        <v>79</v>
      </c>
      <c r="B1" s="169"/>
      <c r="C1" s="169"/>
      <c r="D1" s="169"/>
      <c r="E1" s="169"/>
      <c r="F1" s="169"/>
      <c r="G1" s="169"/>
    </row>
    <row r="2" spans="1:9" ht="27.75" x14ac:dyDescent="0.65">
      <c r="A2" s="170" t="s">
        <v>397</v>
      </c>
      <c r="B2" s="170"/>
      <c r="C2" s="170"/>
      <c r="D2" s="170"/>
      <c r="E2" s="170"/>
      <c r="F2" s="170"/>
      <c r="G2" s="170"/>
    </row>
    <row r="3" spans="1:9" ht="27.75" x14ac:dyDescent="0.65">
      <c r="A3" s="56" t="s">
        <v>38</v>
      </c>
      <c r="B3" s="157"/>
      <c r="C3" s="157"/>
      <c r="D3" s="157"/>
      <c r="E3" s="157"/>
      <c r="F3" s="157"/>
      <c r="G3" s="157"/>
    </row>
    <row r="4" spans="1:9" x14ac:dyDescent="0.5">
      <c r="A4" s="171" t="s">
        <v>32</v>
      </c>
      <c r="B4" s="173" t="s">
        <v>61</v>
      </c>
      <c r="C4" s="175" t="s">
        <v>0</v>
      </c>
      <c r="D4" s="175"/>
      <c r="E4" s="175"/>
      <c r="F4" s="31" t="s">
        <v>97</v>
      </c>
      <c r="G4" s="31" t="s">
        <v>104</v>
      </c>
    </row>
    <row r="5" spans="1:9" x14ac:dyDescent="0.5">
      <c r="A5" s="172"/>
      <c r="B5" s="173"/>
      <c r="C5" s="4" t="s">
        <v>15</v>
      </c>
      <c r="D5" s="4" t="s">
        <v>16</v>
      </c>
      <c r="E5" s="4" t="s">
        <v>17</v>
      </c>
      <c r="F5" s="32" t="s">
        <v>282</v>
      </c>
      <c r="G5" s="32" t="s">
        <v>397</v>
      </c>
    </row>
    <row r="6" spans="1:9" x14ac:dyDescent="0.5">
      <c r="A6" s="33">
        <v>1</v>
      </c>
      <c r="B6" s="34" t="s">
        <v>413</v>
      </c>
      <c r="C6" s="59">
        <v>20</v>
      </c>
      <c r="D6" s="59">
        <v>26</v>
      </c>
      <c r="E6" s="60">
        <f>+D6/C6*100</f>
        <v>130</v>
      </c>
      <c r="F6" s="37" t="s">
        <v>372</v>
      </c>
      <c r="G6" s="37"/>
    </row>
    <row r="7" spans="1:9" s="21" customFormat="1" ht="22.5" customHeight="1" x14ac:dyDescent="0.65">
      <c r="A7" s="33"/>
      <c r="B7" s="34" t="s">
        <v>414</v>
      </c>
      <c r="C7" s="35"/>
      <c r="D7" s="35"/>
      <c r="E7" s="36"/>
      <c r="F7" s="51" t="s">
        <v>405</v>
      </c>
      <c r="G7" s="153"/>
      <c r="H7" s="158"/>
      <c r="I7" s="158"/>
    </row>
    <row r="8" spans="1:9" s="21" customFormat="1" ht="22.5" customHeight="1" x14ac:dyDescent="0.65">
      <c r="A8" s="79"/>
      <c r="B8" s="51"/>
      <c r="C8" s="80"/>
      <c r="D8" s="80"/>
      <c r="E8" s="83"/>
      <c r="F8" s="51" t="s">
        <v>373</v>
      </c>
      <c r="G8" s="153"/>
      <c r="H8" s="55"/>
      <c r="I8" s="55"/>
    </row>
    <row r="9" spans="1:9" ht="20.25" customHeight="1" x14ac:dyDescent="0.5">
      <c r="A9" s="33">
        <v>2</v>
      </c>
      <c r="B9" s="34" t="s">
        <v>11</v>
      </c>
      <c r="C9" s="35">
        <v>10</v>
      </c>
      <c r="D9" s="35">
        <v>12</v>
      </c>
      <c r="E9" s="36">
        <f>+D9/C9*100</f>
        <v>120</v>
      </c>
      <c r="F9" s="51" t="s">
        <v>213</v>
      </c>
      <c r="G9" s="51"/>
    </row>
    <row r="10" spans="1:9" ht="20.25" customHeight="1" x14ac:dyDescent="0.5">
      <c r="A10" s="33"/>
      <c r="B10" s="34"/>
      <c r="C10" s="35"/>
      <c r="D10" s="35"/>
      <c r="E10" s="36"/>
      <c r="F10" s="37" t="s">
        <v>214</v>
      </c>
      <c r="G10" s="37"/>
    </row>
    <row r="11" spans="1:9" ht="20.25" customHeight="1" x14ac:dyDescent="0.5">
      <c r="A11" s="33"/>
      <c r="B11" s="34"/>
      <c r="C11" s="35"/>
      <c r="D11" s="35"/>
      <c r="E11" s="36"/>
      <c r="F11" s="37" t="s">
        <v>225</v>
      </c>
      <c r="G11" s="37"/>
    </row>
    <row r="12" spans="1:9" ht="20.25" customHeight="1" x14ac:dyDescent="0.5">
      <c r="A12" s="33"/>
      <c r="B12" s="34"/>
      <c r="C12" s="35"/>
      <c r="D12" s="35"/>
      <c r="E12" s="36"/>
      <c r="F12" s="37" t="s">
        <v>215</v>
      </c>
      <c r="G12" s="37"/>
    </row>
    <row r="13" spans="1:9" ht="20.25" customHeight="1" x14ac:dyDescent="0.5">
      <c r="A13" s="33"/>
      <c r="B13" s="34"/>
      <c r="C13" s="59"/>
      <c r="D13" s="59"/>
      <c r="E13" s="60"/>
      <c r="F13" s="97" t="s">
        <v>399</v>
      </c>
      <c r="G13" s="53"/>
    </row>
    <row r="14" spans="1:9" ht="20.25" customHeight="1" x14ac:dyDescent="0.5">
      <c r="A14" s="79"/>
      <c r="B14" s="51"/>
      <c r="C14" s="93"/>
      <c r="D14" s="93"/>
      <c r="E14" s="94"/>
      <c r="F14" s="50" t="s">
        <v>228</v>
      </c>
      <c r="G14" s="37"/>
    </row>
    <row r="15" spans="1:9" ht="20.25" customHeight="1" x14ac:dyDescent="0.5">
      <c r="A15" s="33">
        <v>3</v>
      </c>
      <c r="B15" s="34" t="s">
        <v>415</v>
      </c>
      <c r="C15" s="59">
        <v>20</v>
      </c>
      <c r="D15" s="59">
        <v>25</v>
      </c>
      <c r="E15" s="60">
        <f>+D15/C15*100</f>
        <v>125</v>
      </c>
      <c r="F15" s="100" t="s">
        <v>240</v>
      </c>
      <c r="G15" s="37"/>
    </row>
    <row r="16" spans="1:9" ht="20.25" customHeight="1" x14ac:dyDescent="0.5">
      <c r="A16" s="33"/>
      <c r="B16" s="34" t="s">
        <v>416</v>
      </c>
      <c r="C16" s="59"/>
      <c r="D16" s="59"/>
      <c r="E16" s="60"/>
      <c r="F16" s="97" t="s">
        <v>399</v>
      </c>
      <c r="G16" s="53"/>
    </row>
    <row r="17" spans="1:7" ht="20.25" customHeight="1" x14ac:dyDescent="0.5">
      <c r="A17" s="33"/>
      <c r="B17" s="34"/>
      <c r="C17" s="59"/>
      <c r="D17" s="59"/>
      <c r="E17" s="60"/>
      <c r="F17" s="50" t="s">
        <v>228</v>
      </c>
      <c r="G17" s="37"/>
    </row>
    <row r="18" spans="1:7" ht="20.25" customHeight="1" x14ac:dyDescent="0.5">
      <c r="A18" s="33"/>
      <c r="B18" s="34"/>
      <c r="C18" s="59"/>
      <c r="D18" s="59"/>
      <c r="E18" s="60"/>
      <c r="F18" s="151" t="s">
        <v>406</v>
      </c>
      <c r="G18" s="37"/>
    </row>
    <row r="19" spans="1:7" ht="20.25" customHeight="1" x14ac:dyDescent="0.5">
      <c r="A19" s="79"/>
      <c r="B19" s="51"/>
      <c r="C19" s="93"/>
      <c r="D19" s="93"/>
      <c r="E19" s="94"/>
      <c r="F19" s="152" t="s">
        <v>407</v>
      </c>
      <c r="G19" s="37"/>
    </row>
    <row r="20" spans="1:7" ht="20.25" customHeight="1" x14ac:dyDescent="0.5">
      <c r="A20" s="33">
        <v>4</v>
      </c>
      <c r="B20" s="34" t="s">
        <v>147</v>
      </c>
      <c r="C20" s="35">
        <v>25</v>
      </c>
      <c r="D20" s="35">
        <v>27</v>
      </c>
      <c r="E20" s="36">
        <f>+D20/C20*100</f>
        <v>108</v>
      </c>
      <c r="F20" s="51" t="s">
        <v>209</v>
      </c>
      <c r="G20" s="51"/>
    </row>
    <row r="21" spans="1:7" ht="20.25" customHeight="1" x14ac:dyDescent="0.5">
      <c r="A21" s="33"/>
      <c r="B21" s="34"/>
      <c r="C21" s="35"/>
      <c r="D21" s="35"/>
      <c r="E21" s="36"/>
      <c r="F21" s="51" t="s">
        <v>138</v>
      </c>
      <c r="G21" s="51"/>
    </row>
    <row r="22" spans="1:7" ht="20.25" customHeight="1" x14ac:dyDescent="0.5">
      <c r="A22" s="33"/>
      <c r="B22" s="34"/>
      <c r="C22" s="35"/>
      <c r="D22" s="35"/>
      <c r="E22" s="36"/>
      <c r="F22" s="37" t="s">
        <v>210</v>
      </c>
      <c r="G22" s="37"/>
    </row>
    <row r="23" spans="1:7" ht="20.25" customHeight="1" x14ac:dyDescent="0.5">
      <c r="A23" s="33"/>
      <c r="B23" s="34"/>
      <c r="C23" s="35"/>
      <c r="D23" s="35"/>
      <c r="E23" s="36"/>
      <c r="F23" s="37" t="s">
        <v>211</v>
      </c>
      <c r="G23" s="37"/>
    </row>
    <row r="24" spans="1:7" ht="20.25" customHeight="1" x14ac:dyDescent="0.5">
      <c r="A24" s="33"/>
      <c r="B24" s="34"/>
      <c r="C24" s="35"/>
      <c r="D24" s="35"/>
      <c r="E24" s="36"/>
      <c r="F24" s="37" t="s">
        <v>212</v>
      </c>
      <c r="G24" s="37"/>
    </row>
    <row r="25" spans="1:7" ht="20.25" customHeight="1" x14ac:dyDescent="0.5">
      <c r="A25" s="33"/>
      <c r="B25" s="34"/>
      <c r="C25" s="59"/>
      <c r="D25" s="59"/>
      <c r="E25" s="60"/>
      <c r="F25" s="97" t="s">
        <v>399</v>
      </c>
      <c r="G25" s="53"/>
    </row>
    <row r="26" spans="1:7" ht="20.25" customHeight="1" x14ac:dyDescent="0.5">
      <c r="A26" s="33"/>
      <c r="B26" s="34"/>
      <c r="C26" s="59"/>
      <c r="D26" s="59"/>
      <c r="E26" s="60"/>
      <c r="F26" s="50" t="s">
        <v>228</v>
      </c>
      <c r="G26" s="37"/>
    </row>
    <row r="27" spans="1:7" ht="20.25" customHeight="1" x14ac:dyDescent="0.5">
      <c r="A27" s="33"/>
      <c r="B27" s="34"/>
      <c r="C27" s="59"/>
      <c r="D27" s="59"/>
      <c r="E27" s="60"/>
      <c r="F27" s="152" t="s">
        <v>408</v>
      </c>
      <c r="G27" s="37"/>
    </row>
    <row r="28" spans="1:7" ht="20.25" customHeight="1" x14ac:dyDescent="0.5">
      <c r="A28" s="79"/>
      <c r="B28" s="51"/>
      <c r="C28" s="93"/>
      <c r="D28" s="93"/>
      <c r="E28" s="94"/>
      <c r="F28" s="152" t="s">
        <v>409</v>
      </c>
      <c r="G28" s="37"/>
    </row>
    <row r="29" spans="1:7" ht="21" customHeight="1" x14ac:dyDescent="0.5">
      <c r="A29" s="33">
        <v>5</v>
      </c>
      <c r="B29" s="34" t="s">
        <v>52</v>
      </c>
      <c r="C29" s="35">
        <v>60</v>
      </c>
      <c r="D29" s="35">
        <v>81</v>
      </c>
      <c r="E29" s="36">
        <f>+D29/C29*100</f>
        <v>135</v>
      </c>
      <c r="F29" s="51" t="s">
        <v>354</v>
      </c>
      <c r="G29" s="51"/>
    </row>
    <row r="30" spans="1:7" ht="21" customHeight="1" x14ac:dyDescent="0.5">
      <c r="A30" s="33"/>
      <c r="B30" s="34" t="s">
        <v>53</v>
      </c>
      <c r="C30" s="35"/>
      <c r="D30" s="35"/>
      <c r="E30" s="36"/>
      <c r="F30" s="37" t="s">
        <v>355</v>
      </c>
      <c r="G30" s="37"/>
    </row>
    <row r="31" spans="1:7" ht="21" customHeight="1" x14ac:dyDescent="0.5">
      <c r="A31" s="33"/>
      <c r="B31" s="34"/>
      <c r="C31" s="35"/>
      <c r="D31" s="35"/>
      <c r="E31" s="36"/>
      <c r="F31" s="37" t="s">
        <v>137</v>
      </c>
      <c r="G31" s="37"/>
    </row>
    <row r="32" spans="1:7" ht="21" customHeight="1" x14ac:dyDescent="0.5">
      <c r="A32" s="33"/>
      <c r="B32" s="34"/>
      <c r="C32" s="35"/>
      <c r="D32" s="35"/>
      <c r="E32" s="36"/>
      <c r="F32" s="34"/>
      <c r="G32" s="34"/>
    </row>
    <row r="33" spans="1:7" ht="21" customHeight="1" x14ac:dyDescent="0.5">
      <c r="A33" s="38"/>
      <c r="B33" s="39"/>
      <c r="C33" s="40"/>
      <c r="D33" s="40"/>
      <c r="E33" s="41"/>
      <c r="F33" s="42"/>
      <c r="G33" s="42"/>
    </row>
    <row r="36" spans="1:7" ht="24" x14ac:dyDescent="0.55000000000000004">
      <c r="A36" s="30" t="s">
        <v>76</v>
      </c>
    </row>
    <row r="37" spans="1:7" ht="21" customHeight="1" x14ac:dyDescent="0.55000000000000004">
      <c r="A37" s="30"/>
    </row>
    <row r="38" spans="1:7" ht="21" customHeight="1" x14ac:dyDescent="0.5"/>
    <row r="39" spans="1:7" ht="21" customHeight="1" x14ac:dyDescent="0.5"/>
    <row r="40" spans="1:7" ht="21" customHeight="1" x14ac:dyDescent="0.55000000000000004">
      <c r="A40" s="30" t="s">
        <v>37</v>
      </c>
      <c r="F40" s="62"/>
    </row>
    <row r="41" spans="1:7" ht="21" customHeight="1" x14ac:dyDescent="0.55000000000000004">
      <c r="A41" s="30"/>
    </row>
    <row r="42" spans="1:7" ht="21" customHeight="1" x14ac:dyDescent="0.5">
      <c r="A42" s="171" t="s">
        <v>32</v>
      </c>
      <c r="B42" s="173" t="s">
        <v>61</v>
      </c>
      <c r="C42" s="175" t="s">
        <v>1</v>
      </c>
      <c r="D42" s="175"/>
      <c r="E42" s="175"/>
      <c r="F42" s="31" t="s">
        <v>97</v>
      </c>
      <c r="G42" s="31" t="s">
        <v>104</v>
      </c>
    </row>
    <row r="43" spans="1:7" ht="21" customHeight="1" x14ac:dyDescent="0.5">
      <c r="A43" s="172"/>
      <c r="B43" s="173"/>
      <c r="C43" s="4" t="s">
        <v>15</v>
      </c>
      <c r="D43" s="4" t="s">
        <v>16</v>
      </c>
      <c r="E43" s="4" t="s">
        <v>17</v>
      </c>
      <c r="F43" s="32" t="s">
        <v>282</v>
      </c>
      <c r="G43" s="32" t="s">
        <v>397</v>
      </c>
    </row>
    <row r="44" spans="1:7" ht="21" customHeight="1" x14ac:dyDescent="0.5">
      <c r="A44" s="63">
        <v>1</v>
      </c>
      <c r="B44" s="34" t="s">
        <v>8</v>
      </c>
      <c r="C44" s="35">
        <v>1</v>
      </c>
      <c r="D44" s="76">
        <v>2</v>
      </c>
      <c r="E44" s="69">
        <f>+D44/C44*100</f>
        <v>200</v>
      </c>
      <c r="F44" s="37" t="s">
        <v>141</v>
      </c>
      <c r="G44" s="37"/>
    </row>
    <row r="45" spans="1:7" ht="22.5" customHeight="1" x14ac:dyDescent="0.5">
      <c r="A45" s="63"/>
      <c r="B45" s="34"/>
      <c r="C45" s="35"/>
      <c r="D45" s="76"/>
      <c r="E45" s="69"/>
      <c r="F45" s="37" t="s">
        <v>142</v>
      </c>
      <c r="G45" s="37"/>
    </row>
    <row r="46" spans="1:7" x14ac:dyDescent="0.5">
      <c r="A46" s="33"/>
      <c r="B46" s="34"/>
      <c r="C46" s="59"/>
      <c r="D46" s="59"/>
      <c r="E46" s="60"/>
      <c r="F46" s="97" t="s">
        <v>399</v>
      </c>
      <c r="G46" s="53"/>
    </row>
    <row r="47" spans="1:7" x14ac:dyDescent="0.5">
      <c r="A47" s="33"/>
      <c r="B47" s="34"/>
      <c r="C47" s="59"/>
      <c r="D47" s="59"/>
      <c r="E47" s="60"/>
      <c r="F47" s="50" t="s">
        <v>228</v>
      </c>
      <c r="G47" s="37"/>
    </row>
    <row r="48" spans="1:7" x14ac:dyDescent="0.5">
      <c r="A48" s="33"/>
      <c r="B48" s="34"/>
      <c r="C48" s="59"/>
      <c r="D48" s="59"/>
      <c r="E48" s="156"/>
      <c r="F48" s="152" t="s">
        <v>424</v>
      </c>
      <c r="G48" s="37"/>
    </row>
    <row r="49" spans="1:9" ht="21" customHeight="1" x14ac:dyDescent="0.5">
      <c r="A49" s="84"/>
      <c r="B49" s="51"/>
      <c r="C49" s="80"/>
      <c r="D49" s="86"/>
      <c r="E49" s="81"/>
      <c r="F49" s="151" t="s">
        <v>425</v>
      </c>
      <c r="G49" s="37"/>
    </row>
    <row r="50" spans="1:9" ht="21" customHeight="1" x14ac:dyDescent="0.5">
      <c r="A50" s="63">
        <v>2</v>
      </c>
      <c r="B50" s="34" t="s">
        <v>9</v>
      </c>
      <c r="C50" s="35">
        <v>5</v>
      </c>
      <c r="D50" s="76">
        <v>6</v>
      </c>
      <c r="E50" s="69">
        <f>+D50/C50*100</f>
        <v>120</v>
      </c>
      <c r="F50" s="37" t="s">
        <v>218</v>
      </c>
      <c r="G50" s="37"/>
    </row>
    <row r="51" spans="1:9" ht="21" customHeight="1" x14ac:dyDescent="0.5">
      <c r="A51" s="63"/>
      <c r="B51" s="34"/>
      <c r="C51" s="35"/>
      <c r="D51" s="76"/>
      <c r="E51" s="69"/>
      <c r="F51" s="37" t="s">
        <v>219</v>
      </c>
      <c r="G51" s="37"/>
    </row>
    <row r="52" spans="1:9" ht="21" customHeight="1" x14ac:dyDescent="0.5">
      <c r="A52" s="63"/>
      <c r="B52" s="34"/>
      <c r="C52" s="35"/>
      <c r="D52" s="76"/>
      <c r="E52" s="69"/>
      <c r="F52" s="37"/>
      <c r="G52" s="37"/>
    </row>
    <row r="53" spans="1:9" x14ac:dyDescent="0.5">
      <c r="A53" s="33"/>
      <c r="B53" s="34"/>
      <c r="C53" s="59"/>
      <c r="D53" s="59"/>
      <c r="E53" s="60"/>
      <c r="F53" s="97" t="s">
        <v>399</v>
      </c>
      <c r="G53" s="53"/>
    </row>
    <row r="54" spans="1:9" x14ac:dyDescent="0.5">
      <c r="A54" s="79"/>
      <c r="B54" s="51"/>
      <c r="C54" s="93"/>
      <c r="D54" s="93"/>
      <c r="E54" s="94"/>
      <c r="F54" s="50" t="s">
        <v>228</v>
      </c>
      <c r="G54" s="37"/>
    </row>
    <row r="55" spans="1:9" s="21" customFormat="1" ht="27.75" x14ac:dyDescent="0.65">
      <c r="A55" s="63">
        <v>3</v>
      </c>
      <c r="B55" s="105" t="s">
        <v>29</v>
      </c>
      <c r="C55" s="35">
        <v>10</v>
      </c>
      <c r="D55" s="35">
        <v>10</v>
      </c>
      <c r="E55" s="36">
        <f>+D55/C55*100</f>
        <v>100</v>
      </c>
      <c r="F55" s="51" t="s">
        <v>361</v>
      </c>
      <c r="G55" s="51"/>
      <c r="H55" s="55"/>
      <c r="I55" s="55"/>
    </row>
    <row r="56" spans="1:9" x14ac:dyDescent="0.5">
      <c r="A56" s="63"/>
      <c r="B56" s="34"/>
      <c r="C56" s="35"/>
      <c r="D56" s="35"/>
      <c r="E56" s="36"/>
      <c r="F56" s="37" t="s">
        <v>362</v>
      </c>
      <c r="G56" s="37"/>
    </row>
    <row r="57" spans="1:9" x14ac:dyDescent="0.5">
      <c r="A57" s="33"/>
      <c r="B57" s="34"/>
      <c r="C57" s="35"/>
      <c r="D57" s="35"/>
      <c r="E57" s="36"/>
      <c r="F57" s="37"/>
      <c r="G57" s="37"/>
    </row>
    <row r="58" spans="1:9" x14ac:dyDescent="0.5">
      <c r="A58" s="33"/>
      <c r="B58" s="34"/>
      <c r="C58" s="59"/>
      <c r="D58" s="59"/>
      <c r="E58" s="60"/>
      <c r="F58" s="97" t="s">
        <v>399</v>
      </c>
      <c r="G58" s="53"/>
    </row>
    <row r="59" spans="1:9" x14ac:dyDescent="0.5">
      <c r="A59" s="33"/>
      <c r="B59" s="34"/>
      <c r="C59" s="59"/>
      <c r="D59" s="59"/>
      <c r="E59" s="60"/>
      <c r="F59" s="97" t="s">
        <v>228</v>
      </c>
      <c r="G59" s="53"/>
    </row>
    <row r="60" spans="1:9" ht="21" customHeight="1" x14ac:dyDescent="0.5">
      <c r="A60" s="64"/>
      <c r="B60" s="39"/>
      <c r="C60" s="40"/>
      <c r="D60" s="40"/>
      <c r="E60" s="41"/>
      <c r="F60" s="61"/>
      <c r="G60" s="42"/>
    </row>
    <row r="61" spans="1:9" ht="21" customHeight="1" x14ac:dyDescent="0.5"/>
    <row r="62" spans="1:9" ht="21" customHeight="1" x14ac:dyDescent="0.5"/>
    <row r="63" spans="1:9" ht="21" customHeight="1" x14ac:dyDescent="0.5"/>
    <row r="64" spans="1:9" ht="21" customHeight="1" x14ac:dyDescent="0.55000000000000004">
      <c r="A64" s="30" t="s">
        <v>76</v>
      </c>
    </row>
    <row r="65" spans="1:9" ht="21" customHeight="1" x14ac:dyDescent="0.55000000000000004">
      <c r="A65" s="30"/>
    </row>
    <row r="66" spans="1:9" ht="21" customHeight="1" x14ac:dyDescent="0.55000000000000004">
      <c r="A66" s="30"/>
    </row>
    <row r="67" spans="1:9" ht="21" customHeight="1" x14ac:dyDescent="0.55000000000000004">
      <c r="A67" s="30"/>
    </row>
    <row r="68" spans="1:9" ht="21" customHeight="1" x14ac:dyDescent="0.55000000000000004">
      <c r="A68" s="30"/>
    </row>
    <row r="69" spans="1:9" ht="21" customHeight="1" x14ac:dyDescent="0.55000000000000004">
      <c r="A69" s="30"/>
    </row>
    <row r="70" spans="1:9" ht="21" customHeight="1" x14ac:dyDescent="0.55000000000000004">
      <c r="A70" s="30"/>
    </row>
    <row r="71" spans="1:9" ht="21" customHeight="1" x14ac:dyDescent="0.55000000000000004">
      <c r="A71" s="30"/>
    </row>
    <row r="72" spans="1:9" ht="21" customHeight="1" x14ac:dyDescent="0.55000000000000004">
      <c r="A72" s="30"/>
    </row>
    <row r="73" spans="1:9" ht="21" customHeight="1" x14ac:dyDescent="0.55000000000000004">
      <c r="A73" s="30"/>
    </row>
    <row r="74" spans="1:9" ht="21" customHeight="1" x14ac:dyDescent="0.55000000000000004">
      <c r="A74" s="30"/>
    </row>
    <row r="75" spans="1:9" ht="21" customHeight="1" x14ac:dyDescent="0.55000000000000004">
      <c r="A75" s="30"/>
    </row>
    <row r="76" spans="1:9" ht="21" customHeight="1" x14ac:dyDescent="0.55000000000000004">
      <c r="A76" s="30"/>
    </row>
    <row r="77" spans="1:9" ht="21" customHeight="1" x14ac:dyDescent="0.55000000000000004">
      <c r="A77" s="30"/>
    </row>
    <row r="79" spans="1:9" s="21" customFormat="1" ht="27.75" x14ac:dyDescent="0.65">
      <c r="A79" s="169" t="s">
        <v>103</v>
      </c>
      <c r="B79" s="169"/>
      <c r="C79" s="169"/>
      <c r="D79" s="169"/>
      <c r="E79" s="169"/>
      <c r="F79" s="169"/>
      <c r="G79" s="169"/>
      <c r="H79" s="20"/>
      <c r="I79" s="20"/>
    </row>
    <row r="80" spans="1:9" s="21" customFormat="1" ht="27.75" x14ac:dyDescent="0.65">
      <c r="A80" s="170" t="s">
        <v>397</v>
      </c>
      <c r="B80" s="170"/>
      <c r="C80" s="170"/>
      <c r="D80" s="170"/>
      <c r="E80" s="170"/>
      <c r="F80" s="170"/>
      <c r="G80" s="170"/>
      <c r="H80" s="55"/>
      <c r="I80" s="55"/>
    </row>
    <row r="81" spans="1:9" s="21" customFormat="1" ht="24" customHeight="1" x14ac:dyDescent="0.65">
      <c r="A81" s="56" t="s">
        <v>38</v>
      </c>
      <c r="B81" s="22"/>
      <c r="C81" s="22"/>
      <c r="D81" s="22"/>
      <c r="E81" s="22"/>
      <c r="F81" s="22"/>
      <c r="G81" s="22"/>
      <c r="H81" s="55"/>
      <c r="I81" s="55"/>
    </row>
    <row r="82" spans="1:9" ht="22.5" customHeight="1" x14ac:dyDescent="0.5">
      <c r="A82" s="2" t="s">
        <v>42</v>
      </c>
      <c r="B82" s="173" t="s">
        <v>61</v>
      </c>
      <c r="C82" s="175" t="s">
        <v>0</v>
      </c>
      <c r="D82" s="175"/>
      <c r="E82" s="175"/>
      <c r="F82" s="66" t="s">
        <v>41</v>
      </c>
      <c r="G82" s="67" t="s">
        <v>99</v>
      </c>
    </row>
    <row r="83" spans="1:9" ht="22.5" customHeight="1" x14ac:dyDescent="0.5">
      <c r="A83" s="3" t="s">
        <v>43</v>
      </c>
      <c r="B83" s="173"/>
      <c r="C83" s="4" t="s">
        <v>15</v>
      </c>
      <c r="D83" s="4" t="s">
        <v>16</v>
      </c>
      <c r="E83" s="4" t="s">
        <v>17</v>
      </c>
      <c r="F83" s="44" t="s">
        <v>282</v>
      </c>
      <c r="G83" s="44" t="s">
        <v>397</v>
      </c>
    </row>
    <row r="84" spans="1:9" ht="20.25" customHeight="1" x14ac:dyDescent="0.5">
      <c r="A84" s="33">
        <v>1</v>
      </c>
      <c r="B84" s="34" t="s">
        <v>8</v>
      </c>
      <c r="C84" s="35">
        <v>3</v>
      </c>
      <c r="D84" s="35">
        <v>1</v>
      </c>
      <c r="E84" s="36">
        <f>+D84/C84*100</f>
        <v>33.333333333333329</v>
      </c>
      <c r="F84" s="37" t="s">
        <v>258</v>
      </c>
      <c r="G84" s="37"/>
    </row>
    <row r="85" spans="1:9" ht="20.25" customHeight="1" x14ac:dyDescent="0.5">
      <c r="A85" s="33"/>
      <c r="B85" s="34"/>
      <c r="C85" s="35"/>
      <c r="D85" s="35"/>
      <c r="E85" s="36"/>
      <c r="F85" s="37" t="s">
        <v>259</v>
      </c>
      <c r="G85" s="37"/>
    </row>
    <row r="86" spans="1:9" ht="20.25" customHeight="1" x14ac:dyDescent="0.5">
      <c r="A86" s="79"/>
      <c r="B86" s="51"/>
      <c r="C86" s="80"/>
      <c r="D86" s="80"/>
      <c r="E86" s="83"/>
      <c r="F86" s="58"/>
      <c r="G86" s="58"/>
    </row>
    <row r="87" spans="1:9" ht="20.25" customHeight="1" x14ac:dyDescent="0.5">
      <c r="A87" s="33">
        <v>2</v>
      </c>
      <c r="B87" s="34" t="s">
        <v>9</v>
      </c>
      <c r="C87" s="35">
        <v>10</v>
      </c>
      <c r="D87" s="35">
        <v>1</v>
      </c>
      <c r="E87" s="36">
        <f>+D87/C87*100</f>
        <v>10</v>
      </c>
      <c r="F87" s="37" t="s">
        <v>255</v>
      </c>
      <c r="G87" s="37"/>
    </row>
    <row r="88" spans="1:9" ht="20.25" customHeight="1" x14ac:dyDescent="0.5">
      <c r="A88" s="33"/>
      <c r="B88" s="34"/>
      <c r="C88" s="35"/>
      <c r="D88" s="35"/>
      <c r="E88" s="36"/>
      <c r="F88" s="37" t="s">
        <v>256</v>
      </c>
      <c r="G88" s="37"/>
    </row>
    <row r="89" spans="1:9" ht="20.25" customHeight="1" x14ac:dyDescent="0.5">
      <c r="A89" s="33"/>
      <c r="B89" s="34"/>
      <c r="C89" s="35"/>
      <c r="D89" s="35"/>
      <c r="E89" s="36"/>
      <c r="F89" s="37" t="s">
        <v>257</v>
      </c>
      <c r="G89" s="37"/>
    </row>
    <row r="90" spans="1:9" ht="20.25" customHeight="1" x14ac:dyDescent="0.5">
      <c r="A90" s="79"/>
      <c r="B90" s="51"/>
      <c r="C90" s="80"/>
      <c r="D90" s="80"/>
      <c r="E90" s="83"/>
      <c r="F90" s="37"/>
      <c r="G90" s="37"/>
    </row>
    <row r="91" spans="1:9" ht="20.25" customHeight="1" x14ac:dyDescent="0.5">
      <c r="A91" s="33">
        <v>3</v>
      </c>
      <c r="B91" s="34" t="s">
        <v>27</v>
      </c>
      <c r="C91" s="35">
        <v>10</v>
      </c>
      <c r="D91" s="35">
        <v>0</v>
      </c>
      <c r="E91" s="36">
        <f>+D91/C91*100</f>
        <v>0</v>
      </c>
      <c r="F91" s="37" t="s">
        <v>139</v>
      </c>
      <c r="G91" s="37"/>
    </row>
    <row r="92" spans="1:9" ht="20.25" customHeight="1" x14ac:dyDescent="0.5">
      <c r="A92" s="33"/>
      <c r="B92" s="34"/>
      <c r="C92" s="35"/>
      <c r="D92" s="35"/>
      <c r="E92" s="36"/>
      <c r="F92" s="37" t="s">
        <v>256</v>
      </c>
      <c r="G92" s="37"/>
    </row>
    <row r="93" spans="1:9" ht="20.25" customHeight="1" x14ac:dyDescent="0.5">
      <c r="A93" s="33"/>
      <c r="B93" s="34"/>
      <c r="C93" s="35"/>
      <c r="D93" s="35"/>
      <c r="E93" s="36"/>
      <c r="F93" s="37" t="s">
        <v>257</v>
      </c>
      <c r="G93" s="37"/>
    </row>
    <row r="94" spans="1:9" ht="20.25" customHeight="1" x14ac:dyDescent="0.5">
      <c r="A94" s="79"/>
      <c r="B94" s="51"/>
      <c r="C94" s="80"/>
      <c r="D94" s="80"/>
      <c r="E94" s="83"/>
      <c r="F94" s="37"/>
      <c r="G94" s="37"/>
    </row>
    <row r="95" spans="1:9" ht="20.25" customHeight="1" x14ac:dyDescent="0.5">
      <c r="A95" s="33">
        <v>4</v>
      </c>
      <c r="B95" s="34" t="s">
        <v>10</v>
      </c>
      <c r="C95" s="35">
        <v>10</v>
      </c>
      <c r="D95" s="35">
        <v>0</v>
      </c>
      <c r="E95" s="36">
        <f>+D95/C95*100</f>
        <v>0</v>
      </c>
      <c r="F95" s="37" t="s">
        <v>48</v>
      </c>
      <c r="G95" s="37"/>
    </row>
    <row r="96" spans="1:9" ht="20.25" customHeight="1" x14ac:dyDescent="0.5">
      <c r="A96" s="33"/>
      <c r="B96" s="34"/>
      <c r="C96" s="35"/>
      <c r="D96" s="35"/>
      <c r="E96" s="36"/>
      <c r="F96" s="37" t="s">
        <v>54</v>
      </c>
      <c r="G96" s="37"/>
    </row>
    <row r="97" spans="1:9" ht="20.25" customHeight="1" x14ac:dyDescent="0.5">
      <c r="A97" s="33"/>
      <c r="B97" s="34"/>
      <c r="C97" s="35"/>
      <c r="D97" s="35"/>
      <c r="E97" s="36"/>
      <c r="F97" s="37" t="s">
        <v>55</v>
      </c>
      <c r="G97" s="37"/>
    </row>
    <row r="98" spans="1:9" ht="20.25" customHeight="1" x14ac:dyDescent="0.5">
      <c r="A98" s="33"/>
      <c r="B98" s="34"/>
      <c r="C98" s="35"/>
      <c r="D98" s="35"/>
      <c r="E98" s="36"/>
      <c r="F98" s="37" t="s">
        <v>140</v>
      </c>
      <c r="G98" s="37"/>
    </row>
    <row r="99" spans="1:9" ht="20.25" customHeight="1" x14ac:dyDescent="0.5">
      <c r="A99" s="79"/>
      <c r="B99" s="51"/>
      <c r="C99" s="80"/>
      <c r="D99" s="80"/>
      <c r="E99" s="83"/>
      <c r="F99" s="37" t="s">
        <v>56</v>
      </c>
      <c r="G99" s="37"/>
    </row>
    <row r="100" spans="1:9" ht="20.25" customHeight="1" x14ac:dyDescent="0.5">
      <c r="A100" s="33">
        <v>5</v>
      </c>
      <c r="B100" s="34" t="s">
        <v>28</v>
      </c>
      <c r="C100" s="35">
        <v>10</v>
      </c>
      <c r="D100" s="35">
        <v>0</v>
      </c>
      <c r="E100" s="36">
        <f>+D100/C100*100</f>
        <v>0</v>
      </c>
      <c r="F100" s="90" t="s">
        <v>260</v>
      </c>
      <c r="G100" s="90"/>
    </row>
    <row r="101" spans="1:9" ht="20.25" customHeight="1" x14ac:dyDescent="0.5">
      <c r="A101" s="33"/>
      <c r="B101" s="34"/>
      <c r="C101" s="35"/>
      <c r="D101" s="35"/>
      <c r="E101" s="36"/>
      <c r="F101" s="37" t="s">
        <v>265</v>
      </c>
      <c r="G101" s="37"/>
    </row>
    <row r="102" spans="1:9" ht="20.25" customHeight="1" x14ac:dyDescent="0.5">
      <c r="A102" s="33"/>
      <c r="B102" s="34"/>
      <c r="C102" s="35"/>
      <c r="D102" s="35"/>
      <c r="E102" s="36"/>
      <c r="F102" s="90" t="s">
        <v>261</v>
      </c>
      <c r="G102" s="90"/>
    </row>
    <row r="103" spans="1:9" ht="20.25" customHeight="1" x14ac:dyDescent="0.5">
      <c r="A103" s="33"/>
      <c r="B103" s="34"/>
      <c r="C103" s="35"/>
      <c r="D103" s="35"/>
      <c r="E103" s="36"/>
      <c r="F103" s="37" t="s">
        <v>262</v>
      </c>
      <c r="G103" s="37"/>
    </row>
    <row r="104" spans="1:9" ht="20.25" customHeight="1" x14ac:dyDescent="0.5">
      <c r="A104" s="33"/>
      <c r="B104" s="34"/>
      <c r="C104" s="35"/>
      <c r="D104" s="35"/>
      <c r="E104" s="36"/>
      <c r="F104" s="37" t="s">
        <v>263</v>
      </c>
      <c r="G104" s="37"/>
    </row>
    <row r="105" spans="1:9" ht="20.25" customHeight="1" x14ac:dyDescent="0.5">
      <c r="A105" s="33"/>
      <c r="B105" s="34"/>
      <c r="C105" s="35"/>
      <c r="D105" s="35"/>
      <c r="E105" s="36"/>
      <c r="F105" s="37" t="s">
        <v>264</v>
      </c>
      <c r="G105" s="37"/>
    </row>
    <row r="106" spans="1:9" ht="20.25" customHeight="1" x14ac:dyDescent="0.5">
      <c r="A106" s="33"/>
      <c r="B106" s="34"/>
      <c r="C106" s="35"/>
      <c r="D106" s="35"/>
      <c r="E106" s="36"/>
      <c r="F106" s="37" t="s">
        <v>369</v>
      </c>
      <c r="G106" s="37"/>
    </row>
    <row r="107" spans="1:9" ht="20.25" customHeight="1" x14ac:dyDescent="0.5">
      <c r="A107" s="33"/>
      <c r="B107" s="34"/>
      <c r="C107" s="35"/>
      <c r="D107" s="35"/>
      <c r="E107" s="36"/>
      <c r="F107" s="37" t="s">
        <v>370</v>
      </c>
      <c r="G107" s="37"/>
    </row>
    <row r="108" spans="1:9" ht="20.25" customHeight="1" x14ac:dyDescent="0.5">
      <c r="A108" s="33"/>
      <c r="B108" s="34"/>
      <c r="C108" s="35"/>
      <c r="D108" s="35"/>
      <c r="E108" s="36"/>
      <c r="F108" s="37" t="s">
        <v>403</v>
      </c>
      <c r="G108" s="37"/>
    </row>
    <row r="109" spans="1:9" ht="20.25" customHeight="1" x14ac:dyDescent="0.5">
      <c r="A109" s="79"/>
      <c r="B109" s="51"/>
      <c r="C109" s="80"/>
      <c r="D109" s="80"/>
      <c r="E109" s="83"/>
      <c r="F109" s="37" t="s">
        <v>371</v>
      </c>
      <c r="G109" s="37"/>
    </row>
    <row r="110" spans="1:9" s="21" customFormat="1" ht="20.25" customHeight="1" x14ac:dyDescent="0.65">
      <c r="A110" s="149">
        <v>6</v>
      </c>
      <c r="B110" s="146" t="s">
        <v>29</v>
      </c>
      <c r="C110" s="150">
        <v>20</v>
      </c>
      <c r="D110" s="150">
        <v>14</v>
      </c>
      <c r="E110" s="147">
        <f>+D110/C110*100</f>
        <v>70</v>
      </c>
      <c r="F110" s="148" t="s">
        <v>49</v>
      </c>
      <c r="G110" s="37"/>
      <c r="H110" s="55"/>
      <c r="I110" s="55"/>
    </row>
    <row r="111" spans="1:9" ht="20.25" customHeight="1" x14ac:dyDescent="0.5">
      <c r="A111" s="33"/>
      <c r="B111" s="34"/>
      <c r="C111" s="35"/>
      <c r="D111" s="35"/>
      <c r="E111" s="36"/>
      <c r="F111" s="37" t="s">
        <v>269</v>
      </c>
      <c r="G111" s="37"/>
    </row>
    <row r="112" spans="1:9" ht="20.25" customHeight="1" x14ac:dyDescent="0.5">
      <c r="A112" s="33"/>
      <c r="B112" s="34"/>
      <c r="C112" s="35"/>
      <c r="D112" s="35"/>
      <c r="E112" s="36"/>
      <c r="F112" s="37" t="s">
        <v>270</v>
      </c>
      <c r="G112" s="37"/>
    </row>
    <row r="113" spans="1:9" ht="20.25" customHeight="1" x14ac:dyDescent="0.5">
      <c r="A113" s="33"/>
      <c r="B113" s="34"/>
      <c r="C113" s="35"/>
      <c r="D113" s="35"/>
      <c r="E113" s="36"/>
      <c r="F113" s="37" t="s">
        <v>271</v>
      </c>
      <c r="G113" s="37"/>
    </row>
    <row r="114" spans="1:9" ht="20.25" customHeight="1" x14ac:dyDescent="0.5">
      <c r="A114" s="33"/>
      <c r="B114" s="34"/>
      <c r="C114" s="35"/>
      <c r="D114" s="35"/>
      <c r="E114" s="36"/>
      <c r="F114" s="37" t="s">
        <v>272</v>
      </c>
      <c r="G114" s="37"/>
    </row>
    <row r="115" spans="1:9" ht="20.25" customHeight="1" x14ac:dyDescent="0.5">
      <c r="A115" s="33"/>
      <c r="B115" s="34"/>
      <c r="C115" s="59"/>
      <c r="D115" s="59"/>
      <c r="E115" s="60"/>
      <c r="F115" s="97" t="s">
        <v>398</v>
      </c>
      <c r="G115" s="53"/>
    </row>
    <row r="116" spans="1:9" ht="20.25" customHeight="1" x14ac:dyDescent="0.5">
      <c r="A116" s="38"/>
      <c r="B116" s="39"/>
      <c r="C116" s="102"/>
      <c r="D116" s="102"/>
      <c r="E116" s="103"/>
      <c r="F116" s="78" t="s">
        <v>228</v>
      </c>
      <c r="G116" s="42"/>
    </row>
    <row r="117" spans="1:9" ht="24" x14ac:dyDescent="0.55000000000000004">
      <c r="A117" s="30" t="s">
        <v>100</v>
      </c>
    </row>
    <row r="118" spans="1:9" s="21" customFormat="1" ht="27.75" x14ac:dyDescent="0.65">
      <c r="A118" s="56" t="s">
        <v>44</v>
      </c>
      <c r="B118" s="22"/>
      <c r="C118" s="22"/>
      <c r="D118" s="22"/>
      <c r="E118" s="22"/>
      <c r="F118" s="22"/>
      <c r="G118" s="22"/>
      <c r="H118" s="55"/>
      <c r="I118" s="55"/>
    </row>
    <row r="119" spans="1:9" ht="25.5" customHeight="1" x14ac:dyDescent="0.5">
      <c r="A119" s="2" t="s">
        <v>42</v>
      </c>
      <c r="B119" s="173" t="s">
        <v>61</v>
      </c>
      <c r="C119" s="175" t="s">
        <v>0</v>
      </c>
      <c r="D119" s="175"/>
      <c r="E119" s="175"/>
      <c r="F119" s="66" t="s">
        <v>41</v>
      </c>
      <c r="G119" s="67" t="s">
        <v>99</v>
      </c>
    </row>
    <row r="120" spans="1:9" x14ac:dyDescent="0.5">
      <c r="A120" s="3" t="s">
        <v>43</v>
      </c>
      <c r="B120" s="173"/>
      <c r="C120" s="4" t="s">
        <v>15</v>
      </c>
      <c r="D120" s="4" t="s">
        <v>16</v>
      </c>
      <c r="E120" s="4" t="s">
        <v>17</v>
      </c>
      <c r="F120" s="44" t="s">
        <v>282</v>
      </c>
      <c r="G120" s="44" t="s">
        <v>397</v>
      </c>
    </row>
    <row r="121" spans="1:9" ht="21" customHeight="1" x14ac:dyDescent="0.5">
      <c r="A121" s="33">
        <v>7</v>
      </c>
      <c r="B121" s="34" t="s">
        <v>30</v>
      </c>
      <c r="C121" s="59">
        <v>10</v>
      </c>
      <c r="D121" s="59">
        <v>8</v>
      </c>
      <c r="E121" s="60">
        <f>+D121/C121*100</f>
        <v>80</v>
      </c>
      <c r="F121" s="90" t="s">
        <v>367</v>
      </c>
      <c r="G121" s="90"/>
    </row>
    <row r="122" spans="1:9" ht="21" customHeight="1" x14ac:dyDescent="0.5">
      <c r="A122" s="33"/>
      <c r="B122" s="34"/>
      <c r="C122" s="35"/>
      <c r="D122" s="35"/>
      <c r="E122" s="36"/>
      <c r="F122" s="90" t="s">
        <v>368</v>
      </c>
      <c r="G122" s="90"/>
    </row>
    <row r="123" spans="1:9" ht="21" customHeight="1" x14ac:dyDescent="0.5">
      <c r="A123" s="33"/>
      <c r="B123" s="34"/>
      <c r="C123" s="35"/>
      <c r="D123" s="35"/>
      <c r="E123" s="36"/>
      <c r="F123" s="90"/>
      <c r="G123" s="90"/>
    </row>
    <row r="124" spans="1:9" ht="21" customHeight="1" x14ac:dyDescent="0.5">
      <c r="A124" s="79"/>
      <c r="B124" s="51"/>
      <c r="C124" s="93"/>
      <c r="D124" s="93"/>
      <c r="E124" s="94"/>
      <c r="F124" s="50"/>
      <c r="G124" s="37"/>
    </row>
    <row r="125" spans="1:9" ht="20.25" customHeight="1" x14ac:dyDescent="0.5">
      <c r="A125" s="33">
        <v>8</v>
      </c>
      <c r="B125" s="34" t="s">
        <v>417</v>
      </c>
      <c r="C125" s="35">
        <v>20</v>
      </c>
      <c r="D125" s="35">
        <v>10</v>
      </c>
      <c r="E125" s="36">
        <f>+D125/C125*100</f>
        <v>50</v>
      </c>
      <c r="F125" s="51" t="s">
        <v>67</v>
      </c>
      <c r="G125" s="51"/>
    </row>
    <row r="126" spans="1:9" ht="20.25" customHeight="1" x14ac:dyDescent="0.5">
      <c r="A126" s="33"/>
      <c r="B126" s="34" t="s">
        <v>418</v>
      </c>
      <c r="C126" s="35"/>
      <c r="D126" s="35"/>
      <c r="E126" s="36"/>
      <c r="F126" s="37" t="s">
        <v>68</v>
      </c>
      <c r="G126" s="37"/>
    </row>
    <row r="127" spans="1:9" ht="20.25" customHeight="1" x14ac:dyDescent="0.5">
      <c r="A127" s="33"/>
      <c r="B127" s="34"/>
      <c r="C127" s="35"/>
      <c r="D127" s="35"/>
      <c r="E127" s="36"/>
      <c r="F127" s="37" t="s">
        <v>69</v>
      </c>
      <c r="G127" s="37"/>
    </row>
    <row r="128" spans="1:9" ht="20.25" customHeight="1" x14ac:dyDescent="0.5">
      <c r="A128" s="79"/>
      <c r="B128" s="51"/>
      <c r="C128" s="80"/>
      <c r="D128" s="80"/>
      <c r="E128" s="83"/>
      <c r="F128" s="37" t="s">
        <v>70</v>
      </c>
      <c r="G128" s="37"/>
    </row>
    <row r="129" spans="1:7" ht="21" customHeight="1" x14ac:dyDescent="0.5">
      <c r="A129" s="33">
        <v>9</v>
      </c>
      <c r="B129" s="34" t="s">
        <v>31</v>
      </c>
      <c r="C129" s="35">
        <v>10</v>
      </c>
      <c r="D129" s="35">
        <v>9</v>
      </c>
      <c r="E129" s="36">
        <f>+D129/C129*100</f>
        <v>90</v>
      </c>
      <c r="F129" s="37" t="s">
        <v>246</v>
      </c>
      <c r="G129" s="37"/>
    </row>
    <row r="130" spans="1:7" ht="21" customHeight="1" x14ac:dyDescent="0.5">
      <c r="A130" s="33"/>
      <c r="B130" s="34"/>
      <c r="C130" s="35"/>
      <c r="D130" s="35"/>
      <c r="E130" s="36"/>
      <c r="F130" s="37"/>
      <c r="G130" s="37"/>
    </row>
    <row r="131" spans="1:7" x14ac:dyDescent="0.5">
      <c r="A131" s="33"/>
      <c r="B131" s="34"/>
      <c r="C131" s="59"/>
      <c r="D131" s="59"/>
      <c r="E131" s="60"/>
      <c r="F131" s="97" t="s">
        <v>398</v>
      </c>
      <c r="G131" s="53"/>
    </row>
    <row r="132" spans="1:7" x14ac:dyDescent="0.5">
      <c r="A132" s="79"/>
      <c r="B132" s="51"/>
      <c r="C132" s="93"/>
      <c r="D132" s="93"/>
      <c r="E132" s="94"/>
      <c r="F132" s="50" t="s">
        <v>228</v>
      </c>
      <c r="G132" s="37"/>
    </row>
    <row r="133" spans="1:7" ht="21" customHeight="1" x14ac:dyDescent="0.5">
      <c r="A133" s="33">
        <v>10</v>
      </c>
      <c r="B133" s="34" t="s">
        <v>39</v>
      </c>
      <c r="C133" s="35">
        <v>10</v>
      </c>
      <c r="D133" s="35">
        <v>1</v>
      </c>
      <c r="E133" s="36">
        <f>+D133/C133*100</f>
        <v>10</v>
      </c>
      <c r="F133" s="37" t="s">
        <v>348</v>
      </c>
      <c r="G133" s="37"/>
    </row>
    <row r="134" spans="1:7" ht="21" customHeight="1" x14ac:dyDescent="0.5">
      <c r="A134" s="33"/>
      <c r="B134" s="34"/>
      <c r="C134" s="35"/>
      <c r="D134" s="35"/>
      <c r="E134" s="36"/>
      <c r="F134" s="37" t="s">
        <v>351</v>
      </c>
      <c r="G134" s="37"/>
    </row>
    <row r="135" spans="1:7" ht="21" customHeight="1" x14ac:dyDescent="0.5">
      <c r="A135" s="33"/>
      <c r="B135" s="34"/>
      <c r="C135" s="35"/>
      <c r="D135" s="35"/>
      <c r="E135" s="36"/>
      <c r="F135" s="37" t="s">
        <v>350</v>
      </c>
      <c r="G135" s="37"/>
    </row>
    <row r="136" spans="1:7" ht="21" customHeight="1" x14ac:dyDescent="0.5">
      <c r="A136" s="79"/>
      <c r="B136" s="51"/>
      <c r="C136" s="80"/>
      <c r="D136" s="80"/>
      <c r="E136" s="83"/>
      <c r="F136" s="37"/>
      <c r="G136" s="37"/>
    </row>
    <row r="137" spans="1:7" ht="21" customHeight="1" x14ac:dyDescent="0.5">
      <c r="A137" s="33">
        <v>11</v>
      </c>
      <c r="B137" s="34" t="s">
        <v>63</v>
      </c>
      <c r="C137" s="35">
        <v>10</v>
      </c>
      <c r="D137" s="35">
        <v>1</v>
      </c>
      <c r="E137" s="36">
        <f>+D137/C137*100</f>
        <v>10</v>
      </c>
      <c r="F137" s="37" t="s">
        <v>249</v>
      </c>
      <c r="G137" s="37"/>
    </row>
    <row r="138" spans="1:7" ht="21" customHeight="1" x14ac:dyDescent="0.5">
      <c r="A138" s="33"/>
      <c r="B138" s="34" t="s">
        <v>64</v>
      </c>
      <c r="C138" s="35"/>
      <c r="D138" s="35"/>
      <c r="E138" s="36"/>
      <c r="F138" s="53" t="s">
        <v>404</v>
      </c>
      <c r="G138" s="53"/>
    </row>
    <row r="139" spans="1:7" ht="21" customHeight="1" x14ac:dyDescent="0.5">
      <c r="A139" s="33"/>
      <c r="B139" s="34"/>
      <c r="C139" s="35"/>
      <c r="D139" s="35"/>
      <c r="E139" s="36"/>
      <c r="F139" s="53" t="s">
        <v>250</v>
      </c>
      <c r="G139" s="53"/>
    </row>
    <row r="140" spans="1:7" ht="21" customHeight="1" x14ac:dyDescent="0.5">
      <c r="A140" s="33"/>
      <c r="B140" s="34"/>
      <c r="C140" s="35"/>
      <c r="D140" s="35"/>
      <c r="E140" s="36"/>
      <c r="F140" s="53" t="s">
        <v>251</v>
      </c>
      <c r="G140" s="53"/>
    </row>
    <row r="141" spans="1:7" ht="21" customHeight="1" x14ac:dyDescent="0.5">
      <c r="A141" s="33"/>
      <c r="B141" s="34"/>
      <c r="C141" s="35"/>
      <c r="D141" s="35"/>
      <c r="E141" s="36"/>
      <c r="F141" s="53" t="s">
        <v>252</v>
      </c>
      <c r="G141" s="53"/>
    </row>
    <row r="142" spans="1:7" ht="21" customHeight="1" x14ac:dyDescent="0.5">
      <c r="A142" s="33"/>
      <c r="B142" s="34"/>
      <c r="C142" s="35"/>
      <c r="D142" s="35"/>
      <c r="E142" s="36"/>
      <c r="F142" s="37" t="s">
        <v>253</v>
      </c>
      <c r="G142" s="37"/>
    </row>
    <row r="143" spans="1:7" ht="21" customHeight="1" x14ac:dyDescent="0.5">
      <c r="A143" s="79"/>
      <c r="B143" s="51"/>
      <c r="C143" s="80"/>
      <c r="D143" s="80"/>
      <c r="E143" s="83"/>
      <c r="F143" s="34" t="s">
        <v>254</v>
      </c>
      <c r="G143" s="34"/>
    </row>
    <row r="144" spans="1:7" ht="21" customHeight="1" x14ac:dyDescent="0.5">
      <c r="A144" s="33">
        <v>12</v>
      </c>
      <c r="B144" s="34" t="s">
        <v>148</v>
      </c>
      <c r="C144" s="35">
        <v>10</v>
      </c>
      <c r="D144" s="35">
        <v>3</v>
      </c>
      <c r="E144" s="36">
        <f>+D144/C144*100</f>
        <v>30</v>
      </c>
      <c r="F144" s="37" t="s">
        <v>246</v>
      </c>
      <c r="G144" s="37"/>
    </row>
    <row r="145" spans="1:9" ht="21" customHeight="1" x14ac:dyDescent="0.5">
      <c r="A145" s="33"/>
      <c r="B145" s="34"/>
      <c r="C145" s="35"/>
      <c r="D145" s="35"/>
      <c r="E145" s="36"/>
      <c r="F145" s="37" t="s">
        <v>247</v>
      </c>
      <c r="G145" s="37"/>
    </row>
    <row r="146" spans="1:9" ht="21" customHeight="1" x14ac:dyDescent="0.5">
      <c r="A146" s="33"/>
      <c r="B146" s="34"/>
      <c r="C146" s="35"/>
      <c r="D146" s="35"/>
      <c r="E146" s="36"/>
      <c r="F146" s="37" t="s">
        <v>248</v>
      </c>
      <c r="G146" s="37"/>
    </row>
    <row r="147" spans="1:9" x14ac:dyDescent="0.5">
      <c r="A147" s="33"/>
      <c r="B147" s="34"/>
      <c r="C147" s="59"/>
      <c r="D147" s="59"/>
      <c r="E147" s="60"/>
      <c r="F147" s="97"/>
      <c r="G147" s="53"/>
    </row>
    <row r="148" spans="1:9" ht="21" customHeight="1" x14ac:dyDescent="0.5">
      <c r="A148" s="79"/>
      <c r="B148" s="51"/>
      <c r="C148" s="93"/>
      <c r="D148" s="93"/>
      <c r="E148" s="94"/>
      <c r="F148" s="50"/>
      <c r="G148" s="37"/>
    </row>
    <row r="149" spans="1:9" ht="21" customHeight="1" x14ac:dyDescent="0.5">
      <c r="A149" s="33">
        <v>13</v>
      </c>
      <c r="B149" s="34" t="s">
        <v>45</v>
      </c>
      <c r="C149" s="35">
        <v>25</v>
      </c>
      <c r="D149" s="35">
        <v>14</v>
      </c>
      <c r="E149" s="36">
        <f>+D149/C149*100</f>
        <v>56.000000000000007</v>
      </c>
      <c r="F149" s="51" t="s">
        <v>344</v>
      </c>
      <c r="G149" s="51"/>
    </row>
    <row r="150" spans="1:9" ht="21" customHeight="1" x14ac:dyDescent="0.5">
      <c r="A150" s="33"/>
      <c r="B150" s="34" t="s">
        <v>46</v>
      </c>
      <c r="C150" s="35"/>
      <c r="D150" s="35"/>
      <c r="E150" s="36"/>
      <c r="F150" s="53" t="s">
        <v>345</v>
      </c>
      <c r="G150" s="53"/>
    </row>
    <row r="151" spans="1:9" ht="21" customHeight="1" x14ac:dyDescent="0.5">
      <c r="A151" s="33"/>
      <c r="B151" s="34"/>
      <c r="C151" s="35"/>
      <c r="D151" s="35"/>
      <c r="E151" s="36"/>
      <c r="F151" s="53"/>
      <c r="G151" s="53"/>
    </row>
    <row r="152" spans="1:9" x14ac:dyDescent="0.5">
      <c r="A152" s="33"/>
      <c r="B152" s="34"/>
      <c r="C152" s="59"/>
      <c r="D152" s="59"/>
      <c r="E152" s="60"/>
      <c r="F152" s="97" t="s">
        <v>398</v>
      </c>
      <c r="G152" s="53"/>
    </row>
    <row r="153" spans="1:9" x14ac:dyDescent="0.5">
      <c r="A153" s="38"/>
      <c r="B153" s="39"/>
      <c r="C153" s="102"/>
      <c r="D153" s="102"/>
      <c r="E153" s="103"/>
      <c r="F153" s="78" t="s">
        <v>228</v>
      </c>
      <c r="G153" s="42"/>
    </row>
    <row r="154" spans="1:9" ht="24" x14ac:dyDescent="0.55000000000000004">
      <c r="A154" s="30" t="s">
        <v>100</v>
      </c>
    </row>
    <row r="155" spans="1:9" ht="24" x14ac:dyDescent="0.55000000000000004">
      <c r="A155" s="30"/>
    </row>
    <row r="156" spans="1:9" s="21" customFormat="1" ht="27.75" x14ac:dyDescent="0.65">
      <c r="A156" s="56" t="s">
        <v>44</v>
      </c>
      <c r="B156" s="22"/>
      <c r="C156" s="22"/>
      <c r="D156" s="22"/>
      <c r="E156" s="22"/>
      <c r="F156" s="22"/>
      <c r="G156" s="22"/>
      <c r="H156" s="55"/>
      <c r="I156" s="55"/>
    </row>
    <row r="157" spans="1:9" ht="25.5" customHeight="1" x14ac:dyDescent="0.5">
      <c r="A157" s="2" t="s">
        <v>42</v>
      </c>
      <c r="B157" s="173" t="s">
        <v>61</v>
      </c>
      <c r="C157" s="175" t="s">
        <v>0</v>
      </c>
      <c r="D157" s="175"/>
      <c r="E157" s="175"/>
      <c r="F157" s="66" t="s">
        <v>41</v>
      </c>
      <c r="G157" s="67" t="s">
        <v>99</v>
      </c>
    </row>
    <row r="158" spans="1:9" x14ac:dyDescent="0.5">
      <c r="A158" s="3" t="s">
        <v>43</v>
      </c>
      <c r="B158" s="173"/>
      <c r="C158" s="4" t="s">
        <v>15</v>
      </c>
      <c r="D158" s="4" t="s">
        <v>16</v>
      </c>
      <c r="E158" s="4" t="s">
        <v>17</v>
      </c>
      <c r="F158" s="44" t="s">
        <v>282</v>
      </c>
      <c r="G158" s="44" t="s">
        <v>397</v>
      </c>
    </row>
    <row r="159" spans="1:9" ht="21" customHeight="1" x14ac:dyDescent="0.5">
      <c r="A159" s="33">
        <v>14</v>
      </c>
      <c r="B159" s="105" t="s">
        <v>281</v>
      </c>
      <c r="C159" s="33">
        <v>10</v>
      </c>
      <c r="D159" s="33">
        <v>8</v>
      </c>
      <c r="E159" s="36">
        <f>+D159/C159*100</f>
        <v>80</v>
      </c>
      <c r="F159" s="37" t="s">
        <v>363</v>
      </c>
      <c r="G159" s="37"/>
    </row>
    <row r="160" spans="1:9" ht="21" customHeight="1" x14ac:dyDescent="0.5">
      <c r="A160" s="33"/>
      <c r="B160" s="105" t="s">
        <v>285</v>
      </c>
      <c r="C160" s="33"/>
      <c r="D160" s="33"/>
      <c r="E160" s="36"/>
      <c r="F160" s="50"/>
      <c r="G160" s="37"/>
    </row>
    <row r="161" spans="1:9" ht="21" customHeight="1" x14ac:dyDescent="0.5">
      <c r="A161" s="33"/>
      <c r="B161" s="105"/>
      <c r="C161" s="33"/>
      <c r="D161" s="33"/>
      <c r="E161" s="36"/>
      <c r="F161" s="50"/>
      <c r="G161" s="37"/>
    </row>
    <row r="162" spans="1:9" ht="21" customHeight="1" x14ac:dyDescent="0.5">
      <c r="A162" s="79"/>
      <c r="B162" s="108"/>
      <c r="C162" s="79"/>
      <c r="D162" s="79"/>
      <c r="E162" s="83"/>
      <c r="F162" s="50"/>
      <c r="G162" s="37"/>
    </row>
    <row r="163" spans="1:9" ht="21" customHeight="1" x14ac:dyDescent="0.5">
      <c r="A163" s="33">
        <v>15</v>
      </c>
      <c r="B163" s="105" t="s">
        <v>387</v>
      </c>
      <c r="C163" s="33">
        <v>20</v>
      </c>
      <c r="D163" s="33">
        <v>2</v>
      </c>
      <c r="E163" s="36">
        <f>+D163/C163*100</f>
        <v>10</v>
      </c>
      <c r="F163" s="50" t="s">
        <v>427</v>
      </c>
      <c r="G163" s="37"/>
    </row>
    <row r="164" spans="1:9" ht="21" customHeight="1" x14ac:dyDescent="0.5">
      <c r="A164" s="33"/>
      <c r="B164" s="105"/>
      <c r="C164" s="33"/>
      <c r="D164" s="33"/>
      <c r="E164" s="36"/>
      <c r="F164" s="50"/>
      <c r="G164" s="37"/>
    </row>
    <row r="165" spans="1:9" x14ac:dyDescent="0.5">
      <c r="A165" s="38"/>
      <c r="B165" s="111"/>
      <c r="C165" s="40"/>
      <c r="D165" s="40"/>
      <c r="E165" s="41"/>
      <c r="F165" s="78"/>
      <c r="G165" s="42"/>
    </row>
    <row r="166" spans="1:9" x14ac:dyDescent="0.5">
      <c r="A166" s="23"/>
      <c r="B166" s="27"/>
      <c r="C166" s="29"/>
      <c r="D166" s="29"/>
      <c r="E166" s="28"/>
      <c r="F166" s="28"/>
      <c r="G166" s="27"/>
    </row>
    <row r="167" spans="1:9" ht="24" x14ac:dyDescent="0.55000000000000004">
      <c r="A167" s="30" t="s">
        <v>100</v>
      </c>
    </row>
    <row r="168" spans="1:9" ht="24" x14ac:dyDescent="0.55000000000000004">
      <c r="A168" s="30"/>
    </row>
    <row r="169" spans="1:9" s="21" customFormat="1" ht="27.75" x14ac:dyDescent="0.65">
      <c r="A169" s="30" t="s">
        <v>37</v>
      </c>
      <c r="B169" s="1"/>
      <c r="C169" s="1"/>
      <c r="D169" s="1"/>
      <c r="E169" s="1"/>
      <c r="F169" s="1"/>
      <c r="G169" s="1"/>
      <c r="H169" s="55"/>
      <c r="I169" s="55"/>
    </row>
    <row r="170" spans="1:9" x14ac:dyDescent="0.5">
      <c r="A170" s="2" t="s">
        <v>42</v>
      </c>
      <c r="B170" s="173" t="s">
        <v>61</v>
      </c>
      <c r="C170" s="175" t="s">
        <v>1</v>
      </c>
      <c r="D170" s="175"/>
      <c r="E170" s="175"/>
      <c r="F170" s="66" t="s">
        <v>41</v>
      </c>
      <c r="G170" s="67" t="s">
        <v>99</v>
      </c>
    </row>
    <row r="171" spans="1:9" x14ac:dyDescent="0.5">
      <c r="A171" s="3" t="s">
        <v>43</v>
      </c>
      <c r="B171" s="173"/>
      <c r="C171" s="4" t="s">
        <v>15</v>
      </c>
      <c r="D171" s="4" t="s">
        <v>16</v>
      </c>
      <c r="E171" s="4" t="s">
        <v>17</v>
      </c>
      <c r="F171" s="44" t="s">
        <v>282</v>
      </c>
      <c r="G171" s="44" t="s">
        <v>397</v>
      </c>
    </row>
    <row r="172" spans="1:9" ht="21" customHeight="1" x14ac:dyDescent="0.5">
      <c r="A172" s="63">
        <v>1</v>
      </c>
      <c r="B172" s="34" t="s">
        <v>27</v>
      </c>
      <c r="C172" s="35">
        <v>5</v>
      </c>
      <c r="D172" s="76">
        <v>2</v>
      </c>
      <c r="E172" s="69">
        <f>+D172/C172*100</f>
        <v>40</v>
      </c>
      <c r="F172" s="37" t="s">
        <v>48</v>
      </c>
      <c r="G172" s="37"/>
    </row>
    <row r="173" spans="1:9" ht="21" customHeight="1" x14ac:dyDescent="0.5">
      <c r="A173" s="63"/>
      <c r="B173" s="34"/>
      <c r="C173" s="35"/>
      <c r="D173" s="76"/>
      <c r="E173" s="69"/>
      <c r="F173" s="37" t="s">
        <v>379</v>
      </c>
      <c r="G173" s="37"/>
    </row>
    <row r="174" spans="1:9" ht="21" customHeight="1" x14ac:dyDescent="0.5">
      <c r="A174" s="63"/>
      <c r="B174" s="34"/>
      <c r="C174" s="35"/>
      <c r="D174" s="76"/>
      <c r="E174" s="69"/>
      <c r="F174" s="37" t="s">
        <v>380</v>
      </c>
      <c r="G174" s="37"/>
    </row>
    <row r="175" spans="1:9" ht="21" customHeight="1" x14ac:dyDescent="0.5">
      <c r="A175" s="84"/>
      <c r="B175" s="51"/>
      <c r="C175" s="80"/>
      <c r="D175" s="86"/>
      <c r="E175" s="81"/>
      <c r="F175" s="37"/>
      <c r="G175" s="37"/>
    </row>
    <row r="176" spans="1:9" x14ac:dyDescent="0.5">
      <c r="A176" s="63">
        <v>2</v>
      </c>
      <c r="B176" s="34" t="s">
        <v>413</v>
      </c>
      <c r="C176" s="59">
        <v>10</v>
      </c>
      <c r="D176" s="59">
        <v>1</v>
      </c>
      <c r="E176" s="60">
        <f>+D176/C176*100</f>
        <v>10</v>
      </c>
      <c r="F176" s="37" t="s">
        <v>374</v>
      </c>
      <c r="G176" s="37"/>
    </row>
    <row r="177" spans="1:7" ht="21" customHeight="1" x14ac:dyDescent="0.5">
      <c r="A177" s="63"/>
      <c r="B177" s="34" t="s">
        <v>414</v>
      </c>
      <c r="C177" s="35"/>
      <c r="D177" s="35"/>
      <c r="E177" s="36"/>
      <c r="F177" s="37" t="s">
        <v>375</v>
      </c>
      <c r="G177" s="37"/>
    </row>
    <row r="178" spans="1:7" ht="21" customHeight="1" x14ac:dyDescent="0.5">
      <c r="A178" s="63"/>
      <c r="B178" s="34"/>
      <c r="C178" s="35"/>
      <c r="D178" s="35"/>
      <c r="E178" s="36"/>
      <c r="F178" s="51" t="s">
        <v>376</v>
      </c>
      <c r="G178" s="51"/>
    </row>
    <row r="179" spans="1:7" ht="21" customHeight="1" x14ac:dyDescent="0.5">
      <c r="A179" s="33"/>
      <c r="B179" s="34"/>
      <c r="C179" s="35"/>
      <c r="D179" s="35"/>
      <c r="E179" s="36"/>
      <c r="F179" s="37" t="s">
        <v>377</v>
      </c>
      <c r="G179" s="37"/>
    </row>
    <row r="180" spans="1:7" ht="21" customHeight="1" x14ac:dyDescent="0.5">
      <c r="A180" s="33"/>
      <c r="B180" s="34"/>
      <c r="C180" s="35"/>
      <c r="D180" s="35"/>
      <c r="E180" s="36"/>
      <c r="F180" s="53" t="s">
        <v>378</v>
      </c>
      <c r="G180" s="53"/>
    </row>
    <row r="181" spans="1:7" x14ac:dyDescent="0.5">
      <c r="A181" s="33"/>
      <c r="B181" s="34"/>
      <c r="C181" s="59"/>
      <c r="D181" s="59"/>
      <c r="E181" s="60"/>
      <c r="F181" s="97" t="s">
        <v>398</v>
      </c>
      <c r="G181" s="53"/>
    </row>
    <row r="182" spans="1:7" x14ac:dyDescent="0.5">
      <c r="A182" s="79"/>
      <c r="B182" s="51"/>
      <c r="C182" s="93"/>
      <c r="D182" s="93"/>
      <c r="E182" s="94"/>
      <c r="F182" s="97" t="s">
        <v>228</v>
      </c>
      <c r="G182" s="53"/>
    </row>
    <row r="183" spans="1:7" ht="21" customHeight="1" x14ac:dyDescent="0.5">
      <c r="A183" s="63">
        <v>3</v>
      </c>
      <c r="B183" s="34" t="s">
        <v>10</v>
      </c>
      <c r="C183" s="35">
        <v>5</v>
      </c>
      <c r="D183" s="76">
        <v>2</v>
      </c>
      <c r="E183" s="69">
        <f>+D183/C183*100</f>
        <v>40</v>
      </c>
      <c r="F183" s="37" t="s">
        <v>57</v>
      </c>
      <c r="G183" s="37"/>
    </row>
    <row r="184" spans="1:7" ht="21" customHeight="1" x14ac:dyDescent="0.5">
      <c r="A184" s="63"/>
      <c r="B184" s="34"/>
      <c r="C184" s="35"/>
      <c r="D184" s="76"/>
      <c r="E184" s="69"/>
      <c r="F184" s="37" t="s">
        <v>143</v>
      </c>
      <c r="G184" s="37"/>
    </row>
    <row r="185" spans="1:7" ht="21" customHeight="1" x14ac:dyDescent="0.5">
      <c r="A185" s="63"/>
      <c r="B185" s="34"/>
      <c r="C185" s="35"/>
      <c r="D185" s="76"/>
      <c r="E185" s="69"/>
      <c r="F185" s="37" t="s">
        <v>58</v>
      </c>
      <c r="G185" s="37"/>
    </row>
    <row r="186" spans="1:7" ht="21" customHeight="1" x14ac:dyDescent="0.5">
      <c r="A186" s="84"/>
      <c r="B186" s="51"/>
      <c r="C186" s="80"/>
      <c r="D186" s="86"/>
      <c r="E186" s="81"/>
      <c r="F186" s="37" t="s">
        <v>59</v>
      </c>
      <c r="G186" s="37"/>
    </row>
    <row r="187" spans="1:7" x14ac:dyDescent="0.5">
      <c r="A187" s="33">
        <v>4</v>
      </c>
      <c r="B187" s="34" t="s">
        <v>11</v>
      </c>
      <c r="C187" s="33">
        <v>5</v>
      </c>
      <c r="D187" s="33">
        <v>4</v>
      </c>
      <c r="E187" s="120">
        <v>40</v>
      </c>
      <c r="F187" s="37" t="s">
        <v>383</v>
      </c>
      <c r="G187" s="37"/>
    </row>
    <row r="188" spans="1:7" x14ac:dyDescent="0.5">
      <c r="A188" s="34"/>
      <c r="B188" s="34"/>
      <c r="C188" s="34"/>
      <c r="D188" s="34"/>
      <c r="E188" s="34"/>
      <c r="F188" s="37" t="s">
        <v>352</v>
      </c>
      <c r="G188" s="37"/>
    </row>
    <row r="189" spans="1:7" x14ac:dyDescent="0.5">
      <c r="A189" s="34"/>
      <c r="B189" s="34"/>
      <c r="C189" s="34"/>
      <c r="D189" s="34"/>
      <c r="E189" s="34"/>
      <c r="F189" s="37" t="s">
        <v>353</v>
      </c>
      <c r="G189" s="37"/>
    </row>
    <row r="190" spans="1:7" x14ac:dyDescent="0.5">
      <c r="A190" s="34"/>
      <c r="B190" s="34"/>
      <c r="C190" s="34"/>
      <c r="D190" s="34"/>
      <c r="E190" s="34"/>
      <c r="F190" s="50" t="s">
        <v>283</v>
      </c>
      <c r="G190" s="37"/>
    </row>
    <row r="191" spans="1:7" x14ac:dyDescent="0.5">
      <c r="A191" s="39"/>
      <c r="B191" s="39"/>
      <c r="C191" s="39"/>
      <c r="D191" s="39"/>
      <c r="E191" s="39"/>
      <c r="F191" s="78" t="s">
        <v>228</v>
      </c>
      <c r="G191" s="42"/>
    </row>
    <row r="192" spans="1:7" ht="21" customHeight="1" x14ac:dyDescent="0.55000000000000004">
      <c r="A192" s="30" t="s">
        <v>100</v>
      </c>
    </row>
    <row r="193" spans="1:7" ht="21" customHeight="1" x14ac:dyDescent="0.55000000000000004">
      <c r="A193" s="30"/>
    </row>
    <row r="194" spans="1:7" ht="24" x14ac:dyDescent="0.55000000000000004">
      <c r="A194" s="30" t="s">
        <v>47</v>
      </c>
    </row>
    <row r="195" spans="1:7" x14ac:dyDescent="0.5">
      <c r="A195" s="2" t="s">
        <v>42</v>
      </c>
      <c r="B195" s="173" t="s">
        <v>61</v>
      </c>
      <c r="C195" s="175" t="s">
        <v>1</v>
      </c>
      <c r="D195" s="175"/>
      <c r="E195" s="175"/>
      <c r="F195" s="66" t="s">
        <v>41</v>
      </c>
      <c r="G195" s="67" t="s">
        <v>99</v>
      </c>
    </row>
    <row r="196" spans="1:7" ht="21" customHeight="1" x14ac:dyDescent="0.5">
      <c r="A196" s="3" t="s">
        <v>43</v>
      </c>
      <c r="B196" s="173"/>
      <c r="C196" s="4" t="s">
        <v>15</v>
      </c>
      <c r="D196" s="4" t="s">
        <v>16</v>
      </c>
      <c r="E196" s="4" t="s">
        <v>17</v>
      </c>
      <c r="F196" s="44" t="s">
        <v>282</v>
      </c>
      <c r="G196" s="44" t="s">
        <v>397</v>
      </c>
    </row>
    <row r="197" spans="1:7" ht="21" customHeight="1" x14ac:dyDescent="0.5">
      <c r="A197" s="63">
        <v>5</v>
      </c>
      <c r="B197" s="34" t="s">
        <v>28</v>
      </c>
      <c r="C197" s="35">
        <v>5</v>
      </c>
      <c r="D197" s="35">
        <v>0</v>
      </c>
      <c r="E197" s="36">
        <f>+D197/C197*100</f>
        <v>0</v>
      </c>
      <c r="F197" s="37" t="s">
        <v>266</v>
      </c>
      <c r="G197" s="37"/>
    </row>
    <row r="198" spans="1:7" ht="21" customHeight="1" x14ac:dyDescent="0.5">
      <c r="A198" s="63"/>
      <c r="B198" s="34"/>
      <c r="C198" s="35"/>
      <c r="D198" s="35"/>
      <c r="E198" s="36"/>
      <c r="F198" s="37" t="s">
        <v>267</v>
      </c>
      <c r="G198" s="37"/>
    </row>
    <row r="199" spans="1:7" x14ac:dyDescent="0.5">
      <c r="A199" s="63"/>
      <c r="B199" s="34"/>
      <c r="C199" s="35"/>
      <c r="D199" s="35"/>
      <c r="E199" s="36"/>
      <c r="F199" s="37" t="s">
        <v>268</v>
      </c>
      <c r="G199" s="37"/>
    </row>
    <row r="200" spans="1:7" ht="20.25" customHeight="1" x14ac:dyDescent="0.5">
      <c r="A200" s="84"/>
      <c r="B200" s="51"/>
      <c r="C200" s="80"/>
      <c r="D200" s="80"/>
      <c r="E200" s="83"/>
      <c r="F200" s="51"/>
      <c r="G200" s="51"/>
    </row>
    <row r="201" spans="1:7" ht="21" customHeight="1" x14ac:dyDescent="0.5">
      <c r="A201" s="63">
        <v>6</v>
      </c>
      <c r="B201" s="34" t="s">
        <v>419</v>
      </c>
      <c r="C201" s="59">
        <v>10</v>
      </c>
      <c r="D201" s="59">
        <v>4</v>
      </c>
      <c r="E201" s="60">
        <f>+D201/C201*100</f>
        <v>40</v>
      </c>
      <c r="F201" s="37" t="s">
        <v>356</v>
      </c>
      <c r="G201" s="37"/>
    </row>
    <row r="202" spans="1:7" ht="21" customHeight="1" x14ac:dyDescent="0.5">
      <c r="A202" s="63"/>
      <c r="B202" s="34" t="s">
        <v>420</v>
      </c>
      <c r="C202" s="35"/>
      <c r="D202" s="35"/>
      <c r="E202" s="36"/>
      <c r="F202" s="37" t="s">
        <v>357</v>
      </c>
      <c r="G202" s="37"/>
    </row>
    <row r="203" spans="1:7" x14ac:dyDescent="0.5">
      <c r="A203" s="33"/>
      <c r="B203" s="34"/>
      <c r="C203" s="59"/>
      <c r="D203" s="59"/>
      <c r="E203" s="60"/>
      <c r="F203" s="53" t="s">
        <v>358</v>
      </c>
      <c r="G203" s="53"/>
    </row>
    <row r="204" spans="1:7" x14ac:dyDescent="0.5">
      <c r="A204" s="33"/>
      <c r="B204" s="34"/>
      <c r="C204" s="59"/>
      <c r="D204" s="59"/>
      <c r="E204" s="60"/>
      <c r="F204" s="53" t="s">
        <v>359</v>
      </c>
      <c r="G204" s="53"/>
    </row>
    <row r="205" spans="1:7" x14ac:dyDescent="0.5">
      <c r="A205" s="33"/>
      <c r="B205" s="34"/>
      <c r="C205" s="59"/>
      <c r="D205" s="59"/>
      <c r="E205" s="60"/>
      <c r="F205" s="53" t="s">
        <v>429</v>
      </c>
      <c r="G205" s="53"/>
    </row>
    <row r="206" spans="1:7" x14ac:dyDescent="0.5">
      <c r="A206" s="63"/>
      <c r="B206" s="34"/>
      <c r="C206" s="35"/>
      <c r="D206" s="35"/>
      <c r="E206" s="36"/>
      <c r="F206" s="37" t="s">
        <v>428</v>
      </c>
      <c r="G206" s="37"/>
    </row>
    <row r="207" spans="1:7" x14ac:dyDescent="0.5">
      <c r="A207" s="33"/>
      <c r="B207" s="34"/>
      <c r="C207" s="59"/>
      <c r="D207" s="59"/>
      <c r="E207" s="60"/>
      <c r="F207" s="97" t="s">
        <v>398</v>
      </c>
      <c r="G207" s="53"/>
    </row>
    <row r="208" spans="1:7" x14ac:dyDescent="0.5">
      <c r="A208" s="79"/>
      <c r="B208" s="51"/>
      <c r="C208" s="93"/>
      <c r="D208" s="93"/>
      <c r="E208" s="94"/>
      <c r="F208" s="50" t="s">
        <v>228</v>
      </c>
      <c r="G208" s="37"/>
    </row>
    <row r="209" spans="1:7" x14ac:dyDescent="0.5">
      <c r="A209" s="63">
        <v>7</v>
      </c>
      <c r="B209" s="34" t="s">
        <v>30</v>
      </c>
      <c r="C209" s="35">
        <v>5</v>
      </c>
      <c r="D209" s="35">
        <v>1</v>
      </c>
      <c r="E209" s="36">
        <f>+D209/C209*100</f>
        <v>20</v>
      </c>
      <c r="F209" s="95" t="s">
        <v>273</v>
      </c>
      <c r="G209" s="95"/>
    </row>
    <row r="210" spans="1:7" x14ac:dyDescent="0.5">
      <c r="A210" s="63"/>
      <c r="B210" s="34"/>
      <c r="C210" s="35"/>
      <c r="D210" s="35"/>
      <c r="E210" s="36"/>
      <c r="F210" s="37" t="s">
        <v>274</v>
      </c>
      <c r="G210" s="37"/>
    </row>
    <row r="211" spans="1:7" x14ac:dyDescent="0.5">
      <c r="A211" s="63"/>
      <c r="B211" s="34"/>
      <c r="C211" s="35"/>
      <c r="D211" s="35"/>
      <c r="E211" s="36"/>
      <c r="F211" s="51"/>
      <c r="G211" s="51"/>
    </row>
    <row r="212" spans="1:7" x14ac:dyDescent="0.5">
      <c r="A212" s="84"/>
      <c r="B212" s="51"/>
      <c r="C212" s="80"/>
      <c r="D212" s="80"/>
      <c r="E212" s="83"/>
      <c r="F212" s="51"/>
      <c r="G212" s="51"/>
    </row>
    <row r="213" spans="1:7" x14ac:dyDescent="0.5">
      <c r="A213" s="63">
        <v>8</v>
      </c>
      <c r="B213" s="34" t="s">
        <v>417</v>
      </c>
      <c r="C213" s="35">
        <v>10</v>
      </c>
      <c r="D213" s="35">
        <v>2</v>
      </c>
      <c r="E213" s="36">
        <f>+D213/C213*100</f>
        <v>20</v>
      </c>
      <c r="F213" s="51" t="s">
        <v>144</v>
      </c>
      <c r="G213" s="51"/>
    </row>
    <row r="214" spans="1:7" x14ac:dyDescent="0.5">
      <c r="A214" s="63"/>
      <c r="B214" s="34" t="s">
        <v>418</v>
      </c>
      <c r="C214" s="35"/>
      <c r="D214" s="35"/>
      <c r="E214" s="36"/>
      <c r="F214" s="37" t="s">
        <v>145</v>
      </c>
      <c r="G214" s="37"/>
    </row>
    <row r="215" spans="1:7" x14ac:dyDescent="0.5">
      <c r="A215" s="63"/>
      <c r="B215" s="34"/>
      <c r="C215" s="35"/>
      <c r="D215" s="35"/>
      <c r="E215" s="36"/>
      <c r="F215" s="37" t="s">
        <v>146</v>
      </c>
      <c r="G215" s="37"/>
    </row>
    <row r="216" spans="1:7" ht="21" customHeight="1" x14ac:dyDescent="0.5">
      <c r="A216" s="84"/>
      <c r="B216" s="51"/>
      <c r="C216" s="80"/>
      <c r="D216" s="80"/>
      <c r="E216" s="83"/>
      <c r="F216" s="37"/>
      <c r="G216" s="37"/>
    </row>
    <row r="217" spans="1:7" ht="21" customHeight="1" x14ac:dyDescent="0.5">
      <c r="A217" s="63">
        <v>9</v>
      </c>
      <c r="B217" s="34" t="s">
        <v>31</v>
      </c>
      <c r="C217" s="35">
        <v>5</v>
      </c>
      <c r="D217" s="35">
        <v>2</v>
      </c>
      <c r="E217" s="36">
        <f>+D217/C217*100</f>
        <v>40</v>
      </c>
      <c r="F217" s="37" t="s">
        <v>220</v>
      </c>
      <c r="G217" s="37"/>
    </row>
    <row r="218" spans="1:7" ht="21" customHeight="1" x14ac:dyDescent="0.5">
      <c r="A218" s="63"/>
      <c r="B218" s="34"/>
      <c r="C218" s="35"/>
      <c r="D218" s="35"/>
      <c r="E218" s="36"/>
      <c r="F218" s="37" t="s">
        <v>221</v>
      </c>
      <c r="G218" s="37"/>
    </row>
    <row r="219" spans="1:7" ht="21" customHeight="1" x14ac:dyDescent="0.5">
      <c r="A219" s="33"/>
      <c r="B219" s="34"/>
      <c r="C219" s="35"/>
      <c r="D219" s="35"/>
      <c r="E219" s="36"/>
      <c r="F219" s="37" t="s">
        <v>222</v>
      </c>
      <c r="G219" s="37"/>
    </row>
    <row r="220" spans="1:7" ht="21" customHeight="1" x14ac:dyDescent="0.5">
      <c r="A220" s="33"/>
      <c r="B220" s="34"/>
      <c r="C220" s="35"/>
      <c r="D220" s="35"/>
      <c r="E220" s="36"/>
      <c r="F220" s="37" t="s">
        <v>223</v>
      </c>
      <c r="G220" s="37"/>
    </row>
    <row r="221" spans="1:7" ht="21" customHeight="1" x14ac:dyDescent="0.5">
      <c r="A221" s="79"/>
      <c r="B221" s="51"/>
      <c r="C221" s="80"/>
      <c r="D221" s="80"/>
      <c r="E221" s="83"/>
      <c r="F221" s="37" t="s">
        <v>224</v>
      </c>
      <c r="G221" s="37"/>
    </row>
    <row r="222" spans="1:7" ht="21" customHeight="1" x14ac:dyDescent="0.5">
      <c r="A222" s="63">
        <v>10</v>
      </c>
      <c r="B222" s="34" t="s">
        <v>147</v>
      </c>
      <c r="C222" s="35">
        <v>10</v>
      </c>
      <c r="D222" s="35">
        <v>6</v>
      </c>
      <c r="E222" s="36">
        <f>+D222/C222*100</f>
        <v>60</v>
      </c>
      <c r="F222" s="50" t="s">
        <v>427</v>
      </c>
      <c r="G222" s="37"/>
    </row>
    <row r="223" spans="1:7" ht="20.25" customHeight="1" x14ac:dyDescent="0.5">
      <c r="A223" s="63"/>
      <c r="B223" s="34"/>
      <c r="C223" s="35"/>
      <c r="D223" s="35"/>
      <c r="E223" s="36"/>
      <c r="F223" s="37"/>
      <c r="G223" s="37"/>
    </row>
    <row r="224" spans="1:7" ht="20.25" customHeight="1" x14ac:dyDescent="0.5">
      <c r="A224" s="63"/>
      <c r="B224" s="34"/>
      <c r="C224" s="35"/>
      <c r="D224" s="35"/>
      <c r="E224" s="36"/>
      <c r="F224" s="37"/>
      <c r="G224" s="37"/>
    </row>
    <row r="225" spans="1:7" ht="20.25" customHeight="1" x14ac:dyDescent="0.5">
      <c r="A225" s="84"/>
      <c r="B225" s="51"/>
      <c r="C225" s="80"/>
      <c r="D225" s="80"/>
      <c r="E225" s="83"/>
      <c r="F225" s="37"/>
      <c r="G225" s="37"/>
    </row>
    <row r="226" spans="1:7" ht="21" customHeight="1" x14ac:dyDescent="0.5">
      <c r="A226" s="63">
        <v>11</v>
      </c>
      <c r="B226" s="34" t="s">
        <v>39</v>
      </c>
      <c r="C226" s="35">
        <v>5</v>
      </c>
      <c r="D226" s="35">
        <v>0</v>
      </c>
      <c r="E226" s="36">
        <f>+D226/C226*100</f>
        <v>0</v>
      </c>
      <c r="F226" s="37" t="s">
        <v>275</v>
      </c>
      <c r="G226" s="37"/>
    </row>
    <row r="227" spans="1:7" ht="21" customHeight="1" x14ac:dyDescent="0.5">
      <c r="A227" s="63"/>
      <c r="B227" s="34"/>
      <c r="C227" s="35"/>
      <c r="D227" s="35"/>
      <c r="E227" s="36"/>
      <c r="F227" s="37" t="s">
        <v>346</v>
      </c>
      <c r="G227" s="37"/>
    </row>
    <row r="228" spans="1:7" ht="20.25" customHeight="1" x14ac:dyDescent="0.5">
      <c r="A228" s="63"/>
      <c r="B228" s="34"/>
      <c r="C228" s="35"/>
      <c r="D228" s="35"/>
      <c r="E228" s="36"/>
      <c r="F228" s="37" t="s">
        <v>347</v>
      </c>
      <c r="G228" s="37"/>
    </row>
    <row r="229" spans="1:7" ht="20.25" customHeight="1" x14ac:dyDescent="0.5">
      <c r="A229" s="33"/>
      <c r="B229" s="34"/>
      <c r="C229" s="35"/>
      <c r="D229" s="35"/>
      <c r="E229" s="36"/>
      <c r="F229" s="37"/>
      <c r="G229" s="37"/>
    </row>
    <row r="230" spans="1:7" ht="20.25" customHeight="1" x14ac:dyDescent="0.5">
      <c r="A230" s="38"/>
      <c r="B230" s="39"/>
      <c r="C230" s="102"/>
      <c r="D230" s="102"/>
      <c r="E230" s="103"/>
      <c r="F230" s="155"/>
      <c r="G230" s="42"/>
    </row>
    <row r="231" spans="1:7" x14ac:dyDescent="0.5">
      <c r="A231" s="77"/>
      <c r="B231" s="27"/>
      <c r="C231" s="29"/>
      <c r="D231" s="29"/>
      <c r="E231" s="28"/>
      <c r="F231" s="27"/>
      <c r="G231" s="27"/>
    </row>
    <row r="232" spans="1:7" ht="21" customHeight="1" x14ac:dyDescent="0.55000000000000004">
      <c r="A232" s="30" t="s">
        <v>100</v>
      </c>
    </row>
    <row r="233" spans="1:7" ht="21" customHeight="1" x14ac:dyDescent="0.55000000000000004">
      <c r="A233" s="30"/>
    </row>
    <row r="234" spans="1:7" ht="24" x14ac:dyDescent="0.55000000000000004">
      <c r="A234" s="30" t="s">
        <v>47</v>
      </c>
    </row>
    <row r="235" spans="1:7" x14ac:dyDescent="0.5">
      <c r="A235" s="2" t="s">
        <v>42</v>
      </c>
      <c r="B235" s="173" t="s">
        <v>61</v>
      </c>
      <c r="C235" s="175" t="s">
        <v>1</v>
      </c>
      <c r="D235" s="175"/>
      <c r="E235" s="175"/>
      <c r="F235" s="66" t="s">
        <v>41</v>
      </c>
      <c r="G235" s="67" t="s">
        <v>99</v>
      </c>
    </row>
    <row r="236" spans="1:7" ht="21" customHeight="1" x14ac:dyDescent="0.5">
      <c r="A236" s="3" t="s">
        <v>43</v>
      </c>
      <c r="B236" s="173"/>
      <c r="C236" s="4" t="s">
        <v>15</v>
      </c>
      <c r="D236" s="4" t="s">
        <v>16</v>
      </c>
      <c r="E236" s="4" t="s">
        <v>17</v>
      </c>
      <c r="F236" s="44" t="s">
        <v>282</v>
      </c>
      <c r="G236" s="44" t="s">
        <v>397</v>
      </c>
    </row>
    <row r="237" spans="1:7" x14ac:dyDescent="0.5">
      <c r="A237" s="63">
        <v>12</v>
      </c>
      <c r="B237" s="34" t="s">
        <v>63</v>
      </c>
      <c r="C237" s="35">
        <v>5</v>
      </c>
      <c r="D237" s="35">
        <v>3</v>
      </c>
      <c r="E237" s="36">
        <f>+D237/C237*100</f>
        <v>60</v>
      </c>
      <c r="F237" s="37" t="s">
        <v>364</v>
      </c>
      <c r="G237" s="37"/>
    </row>
    <row r="238" spans="1:7" ht="21" customHeight="1" x14ac:dyDescent="0.5">
      <c r="A238" s="63"/>
      <c r="B238" s="34" t="s">
        <v>64</v>
      </c>
      <c r="C238" s="35"/>
      <c r="D238" s="35"/>
      <c r="E238" s="36"/>
      <c r="F238" s="37" t="s">
        <v>359</v>
      </c>
      <c r="G238" s="37"/>
    </row>
    <row r="239" spans="1:7" ht="21" customHeight="1" x14ac:dyDescent="0.5">
      <c r="A239" s="63"/>
      <c r="B239" s="34"/>
      <c r="C239" s="35"/>
      <c r="D239" s="35"/>
      <c r="E239" s="36"/>
      <c r="F239" s="53" t="s">
        <v>349</v>
      </c>
      <c r="G239" s="53"/>
    </row>
    <row r="240" spans="1:7" ht="21" customHeight="1" x14ac:dyDescent="0.5">
      <c r="A240" s="63"/>
      <c r="B240" s="34"/>
      <c r="C240" s="35"/>
      <c r="D240" s="35"/>
      <c r="E240" s="36"/>
      <c r="F240" s="53" t="s">
        <v>365</v>
      </c>
      <c r="G240" s="53"/>
    </row>
    <row r="241" spans="1:7" ht="20.25" customHeight="1" x14ac:dyDescent="0.5">
      <c r="A241" s="79"/>
      <c r="B241" s="51"/>
      <c r="C241" s="80"/>
      <c r="D241" s="80"/>
      <c r="E241" s="83"/>
      <c r="F241" s="37" t="s">
        <v>366</v>
      </c>
      <c r="G241" s="37"/>
    </row>
    <row r="242" spans="1:7" ht="21" customHeight="1" x14ac:dyDescent="0.5">
      <c r="A242" s="63">
        <v>13</v>
      </c>
      <c r="B242" s="34" t="s">
        <v>148</v>
      </c>
      <c r="C242" s="35">
        <v>5</v>
      </c>
      <c r="D242" s="35">
        <v>2</v>
      </c>
      <c r="E242" s="36">
        <f>+D242/C242*100</f>
        <v>40</v>
      </c>
      <c r="F242" s="37" t="s">
        <v>343</v>
      </c>
      <c r="G242" s="37"/>
    </row>
    <row r="243" spans="1:7" ht="20.25" customHeight="1" x14ac:dyDescent="0.5">
      <c r="A243" s="63"/>
      <c r="B243" s="34"/>
      <c r="C243" s="35"/>
      <c r="D243" s="35"/>
      <c r="E243" s="36"/>
      <c r="F243" s="37"/>
      <c r="G243" s="37"/>
    </row>
    <row r="244" spans="1:7" ht="20.25" customHeight="1" x14ac:dyDescent="0.5">
      <c r="A244" s="33"/>
      <c r="B244" s="34"/>
      <c r="C244" s="59"/>
      <c r="D244" s="59"/>
      <c r="E244" s="60"/>
      <c r="F244" s="131"/>
      <c r="G244" s="53"/>
    </row>
    <row r="245" spans="1:7" x14ac:dyDescent="0.5">
      <c r="A245" s="33"/>
      <c r="B245" s="34"/>
      <c r="C245" s="59"/>
      <c r="D245" s="59"/>
      <c r="E245" s="60"/>
      <c r="F245" s="97" t="s">
        <v>398</v>
      </c>
      <c r="G245" s="53"/>
    </row>
    <row r="246" spans="1:7" x14ac:dyDescent="0.5">
      <c r="A246" s="79"/>
      <c r="B246" s="51"/>
      <c r="C246" s="93"/>
      <c r="D246" s="93"/>
      <c r="E246" s="94"/>
      <c r="F246" s="50" t="s">
        <v>228</v>
      </c>
      <c r="G246" s="37"/>
    </row>
    <row r="247" spans="1:7" ht="21" customHeight="1" x14ac:dyDescent="0.5">
      <c r="A247" s="63">
        <v>14</v>
      </c>
      <c r="B247" s="34" t="s">
        <v>45</v>
      </c>
      <c r="C247" s="35">
        <v>10</v>
      </c>
      <c r="D247" s="35">
        <v>5</v>
      </c>
      <c r="E247" s="36">
        <f>+D247/C247*100</f>
        <v>50</v>
      </c>
      <c r="F247" s="37" t="s">
        <v>343</v>
      </c>
      <c r="G247" s="37"/>
    </row>
    <row r="248" spans="1:7" ht="20.25" customHeight="1" x14ac:dyDescent="0.5">
      <c r="A248" s="63"/>
      <c r="B248" s="34" t="s">
        <v>46</v>
      </c>
      <c r="C248" s="35"/>
      <c r="D248" s="35"/>
      <c r="E248" s="36"/>
      <c r="F248" s="37"/>
      <c r="G248" s="37"/>
    </row>
    <row r="249" spans="1:7" ht="20.25" customHeight="1" x14ac:dyDescent="0.5">
      <c r="A249" s="63"/>
      <c r="B249" s="34"/>
      <c r="C249" s="35"/>
      <c r="D249" s="35"/>
      <c r="E249" s="36"/>
      <c r="F249" s="37"/>
      <c r="G249" s="37"/>
    </row>
    <row r="250" spans="1:7" ht="20.25" customHeight="1" x14ac:dyDescent="0.5">
      <c r="A250" s="79"/>
      <c r="B250" s="51"/>
      <c r="C250" s="93"/>
      <c r="D250" s="93"/>
      <c r="E250" s="94"/>
      <c r="F250" s="132"/>
      <c r="G250" s="37"/>
    </row>
    <row r="251" spans="1:7" x14ac:dyDescent="0.5">
      <c r="A251" s="63">
        <v>15</v>
      </c>
      <c r="B251" s="34" t="s">
        <v>52</v>
      </c>
      <c r="C251" s="35">
        <v>5</v>
      </c>
      <c r="D251" s="35">
        <v>2</v>
      </c>
      <c r="E251" s="36">
        <f>+D251/C251*100</f>
        <v>40</v>
      </c>
      <c r="F251" s="51" t="s">
        <v>360</v>
      </c>
      <c r="G251" s="51"/>
    </row>
    <row r="252" spans="1:7" x14ac:dyDescent="0.5">
      <c r="A252" s="63"/>
      <c r="B252" s="34" t="s">
        <v>53</v>
      </c>
      <c r="C252" s="35"/>
      <c r="D252" s="35"/>
      <c r="E252" s="36"/>
      <c r="F252" s="37" t="s">
        <v>384</v>
      </c>
      <c r="G252" s="37"/>
    </row>
    <row r="253" spans="1:7" x14ac:dyDescent="0.5">
      <c r="A253" s="33"/>
      <c r="B253" s="34"/>
      <c r="C253" s="59"/>
      <c r="D253" s="59"/>
      <c r="E253" s="60"/>
      <c r="F253" s="97" t="s">
        <v>283</v>
      </c>
      <c r="G253" s="53"/>
    </row>
    <row r="254" spans="1:7" ht="21" customHeight="1" x14ac:dyDescent="0.5">
      <c r="A254" s="79"/>
      <c r="B254" s="51"/>
      <c r="C254" s="93"/>
      <c r="D254" s="93"/>
      <c r="E254" s="94"/>
      <c r="F254" s="50" t="s">
        <v>228</v>
      </c>
      <c r="G254" s="37"/>
    </row>
    <row r="255" spans="1:7" ht="21" customHeight="1" x14ac:dyDescent="0.5">
      <c r="A255" s="33">
        <v>16</v>
      </c>
      <c r="B255" s="34" t="s">
        <v>281</v>
      </c>
      <c r="C255" s="35">
        <v>5</v>
      </c>
      <c r="D255" s="35">
        <v>0</v>
      </c>
      <c r="E255" s="36">
        <f>+D255/C255*100</f>
        <v>0</v>
      </c>
      <c r="F255" s="37" t="s">
        <v>363</v>
      </c>
      <c r="G255" s="37"/>
    </row>
    <row r="256" spans="1:7" ht="21" customHeight="1" x14ac:dyDescent="0.5">
      <c r="A256" s="33"/>
      <c r="B256" s="34" t="s">
        <v>285</v>
      </c>
      <c r="C256" s="35"/>
      <c r="D256" s="35"/>
      <c r="E256" s="36"/>
      <c r="F256" s="37"/>
      <c r="G256" s="37"/>
    </row>
    <row r="257" spans="1:7" ht="21" customHeight="1" x14ac:dyDescent="0.5">
      <c r="A257" s="33"/>
      <c r="B257" s="34"/>
      <c r="C257" s="35"/>
      <c r="D257" s="35"/>
      <c r="E257" s="36"/>
      <c r="F257" s="53"/>
      <c r="G257" s="53"/>
    </row>
    <row r="258" spans="1:7" ht="21" customHeight="1" x14ac:dyDescent="0.5">
      <c r="A258" s="79"/>
      <c r="B258" s="51"/>
      <c r="C258" s="93"/>
      <c r="D258" s="93"/>
      <c r="E258" s="94"/>
      <c r="F258" s="53"/>
      <c r="G258" s="53"/>
    </row>
    <row r="259" spans="1:7" ht="21" customHeight="1" x14ac:dyDescent="0.5">
      <c r="A259" s="33">
        <v>17</v>
      </c>
      <c r="B259" s="34" t="s">
        <v>387</v>
      </c>
      <c r="C259" s="35">
        <v>10</v>
      </c>
      <c r="D259" s="35">
        <v>4</v>
      </c>
      <c r="E259" s="36">
        <f>+D259/C259*100</f>
        <v>40</v>
      </c>
      <c r="F259" s="97" t="s">
        <v>426</v>
      </c>
      <c r="G259" s="53"/>
    </row>
    <row r="260" spans="1:7" ht="21" customHeight="1" x14ac:dyDescent="0.5">
      <c r="A260" s="33"/>
      <c r="B260" s="34"/>
      <c r="C260" s="35"/>
      <c r="D260" s="35"/>
      <c r="E260" s="36"/>
      <c r="F260" s="53"/>
      <c r="G260" s="53"/>
    </row>
    <row r="261" spans="1:7" ht="21" customHeight="1" x14ac:dyDescent="0.5">
      <c r="A261" s="33"/>
      <c r="B261" s="34"/>
      <c r="C261" s="35"/>
      <c r="D261" s="35"/>
      <c r="E261" s="36"/>
      <c r="F261" s="53"/>
      <c r="G261" s="53"/>
    </row>
    <row r="262" spans="1:7" x14ac:dyDescent="0.5">
      <c r="A262" s="38"/>
      <c r="B262" s="39"/>
      <c r="C262" s="40"/>
      <c r="D262" s="40"/>
      <c r="E262" s="41"/>
      <c r="F262" s="42"/>
      <c r="G262" s="42"/>
    </row>
    <row r="263" spans="1:7" x14ac:dyDescent="0.5">
      <c r="A263" s="23"/>
      <c r="B263" s="27"/>
      <c r="C263" s="29"/>
      <c r="D263" s="29"/>
      <c r="E263" s="28"/>
      <c r="F263" s="27"/>
      <c r="G263" s="27"/>
    </row>
    <row r="264" spans="1:7" x14ac:dyDescent="0.5">
      <c r="A264" s="23"/>
      <c r="B264" s="27"/>
      <c r="C264" s="29"/>
      <c r="D264" s="29"/>
      <c r="E264" s="28"/>
      <c r="F264" s="27"/>
      <c r="G264" s="27"/>
    </row>
    <row r="265" spans="1:7" x14ac:dyDescent="0.5">
      <c r="A265" s="23"/>
      <c r="B265" s="27"/>
      <c r="C265" s="29"/>
      <c r="D265" s="29"/>
      <c r="E265" s="28"/>
      <c r="F265" s="27"/>
      <c r="G265" s="27"/>
    </row>
    <row r="266" spans="1:7" ht="20.25" customHeight="1" x14ac:dyDescent="0.55000000000000004">
      <c r="A266" s="30" t="s">
        <v>100</v>
      </c>
    </row>
  </sheetData>
  <mergeCells count="22">
    <mergeCell ref="C195:E195"/>
    <mergeCell ref="B170:B171"/>
    <mergeCell ref="B195:B196"/>
    <mergeCell ref="A79:G79"/>
    <mergeCell ref="B82:B83"/>
    <mergeCell ref="C119:E119"/>
    <mergeCell ref="B119:B120"/>
    <mergeCell ref="C170:E170"/>
    <mergeCell ref="A80:G80"/>
    <mergeCell ref="B235:B236"/>
    <mergeCell ref="C235:E235"/>
    <mergeCell ref="B157:B158"/>
    <mergeCell ref="C157:E157"/>
    <mergeCell ref="C82:E82"/>
    <mergeCell ref="A1:G1"/>
    <mergeCell ref="A2:G2"/>
    <mergeCell ref="A4:A5"/>
    <mergeCell ref="B4:B5"/>
    <mergeCell ref="C4:E4"/>
    <mergeCell ref="A42:A43"/>
    <mergeCell ref="B42:B43"/>
    <mergeCell ref="C42:E42"/>
  </mergeCells>
  <pageMargins left="0.3" right="0.15748031496062992" top="0.59" bottom="0.43307086614173229" header="0.34" footer="0.19685039370078741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H144"/>
  <sheetViews>
    <sheetView topLeftCell="A129" zoomScale="130" zoomScaleNormal="130" workbookViewId="0">
      <selection activeCell="A128" sqref="A1:XFD128"/>
    </sheetView>
  </sheetViews>
  <sheetFormatPr defaultRowHeight="21.75" x14ac:dyDescent="0.5"/>
  <cols>
    <col min="1" max="1" width="7" style="1" bestFit="1" customWidth="1"/>
    <col min="2" max="2" width="30.28515625" style="1" customWidth="1"/>
    <col min="3" max="16384" width="9.140625" style="1"/>
  </cols>
  <sheetData>
    <row r="1" spans="1:8" s="21" customFormat="1" ht="27.75" hidden="1" x14ac:dyDescent="0.65">
      <c r="A1" s="169" t="s">
        <v>34</v>
      </c>
      <c r="B1" s="169"/>
      <c r="C1" s="169"/>
      <c r="D1" s="169"/>
      <c r="E1" s="169"/>
      <c r="F1" s="169"/>
      <c r="G1" s="169"/>
      <c r="H1" s="169"/>
    </row>
    <row r="2" spans="1:8" s="21" customFormat="1" ht="27.75" hidden="1" x14ac:dyDescent="0.65">
      <c r="A2" s="170" t="s">
        <v>395</v>
      </c>
      <c r="B2" s="170"/>
      <c r="C2" s="170"/>
      <c r="D2" s="170"/>
      <c r="E2" s="170"/>
      <c r="F2" s="170"/>
      <c r="G2" s="170"/>
      <c r="H2" s="170"/>
    </row>
    <row r="3" spans="1:8" hidden="1" x14ac:dyDescent="0.5">
      <c r="A3" s="23"/>
      <c r="B3" s="23"/>
      <c r="C3" s="23"/>
      <c r="D3" s="23"/>
      <c r="E3" s="23"/>
      <c r="F3" s="23"/>
      <c r="G3" s="23"/>
      <c r="H3" s="23"/>
    </row>
    <row r="4" spans="1:8" hidden="1" x14ac:dyDescent="0.5">
      <c r="A4" s="171" t="s">
        <v>32</v>
      </c>
      <c r="B4" s="173" t="s">
        <v>61</v>
      </c>
      <c r="C4" s="175" t="s">
        <v>0</v>
      </c>
      <c r="D4" s="175"/>
      <c r="E4" s="175"/>
      <c r="F4" s="175" t="s">
        <v>1</v>
      </c>
      <c r="G4" s="175"/>
      <c r="H4" s="175"/>
    </row>
    <row r="5" spans="1:8" hidden="1" x14ac:dyDescent="0.5">
      <c r="A5" s="172"/>
      <c r="B5" s="173"/>
      <c r="C5" s="4" t="s">
        <v>15</v>
      </c>
      <c r="D5" s="4" t="s">
        <v>16</v>
      </c>
      <c r="E5" s="4" t="s">
        <v>17</v>
      </c>
      <c r="F5" s="4" t="s">
        <v>15</v>
      </c>
      <c r="G5" s="4" t="s">
        <v>16</v>
      </c>
      <c r="H5" s="4" t="s">
        <v>17</v>
      </c>
    </row>
    <row r="6" spans="1:8" ht="21" hidden="1" customHeight="1" x14ac:dyDescent="0.5">
      <c r="A6" s="5">
        <v>1</v>
      </c>
      <c r="B6" s="6" t="s">
        <v>18</v>
      </c>
      <c r="C6" s="7">
        <f>+'แผน-ผล-58-รวม'!C5</f>
        <v>10</v>
      </c>
      <c r="D6" s="7">
        <f>+'แผน-ผล-58-รวม'!D5</f>
        <v>1</v>
      </c>
      <c r="E6" s="8">
        <f>+D6/C6*100</f>
        <v>10</v>
      </c>
      <c r="F6" s="7">
        <f>+'แผน-ผล-58-รวม'!F5</f>
        <v>5</v>
      </c>
      <c r="G6" s="7">
        <f>+'แผน-ผล-58-รวม'!G5</f>
        <v>2</v>
      </c>
      <c r="H6" s="8">
        <f t="shared" ref="H6:H14" si="0">+G6/F6*100</f>
        <v>40</v>
      </c>
    </row>
    <row r="7" spans="1:8" hidden="1" x14ac:dyDescent="0.5">
      <c r="A7" s="5">
        <v>2</v>
      </c>
      <c r="B7" s="6" t="s">
        <v>19</v>
      </c>
      <c r="C7" s="7">
        <f>+'แผน-ผล-58-รวม'!C6</f>
        <v>5</v>
      </c>
      <c r="D7" s="24">
        <f>+'แผน-ผล-58-รวม'!D6</f>
        <v>2</v>
      </c>
      <c r="E7" s="8">
        <f t="shared" ref="E7:E14" si="1">+D7/C7*100</f>
        <v>40</v>
      </c>
      <c r="F7" s="7">
        <f>+'แผน-ผล-58-รวม'!F6</f>
        <v>5</v>
      </c>
      <c r="G7" s="9">
        <f>+'แผน-ผล-58-รวม'!G6</f>
        <v>0</v>
      </c>
      <c r="H7" s="8">
        <f t="shared" si="0"/>
        <v>0</v>
      </c>
    </row>
    <row r="8" spans="1:8" hidden="1" x14ac:dyDescent="0.5">
      <c r="A8" s="5">
        <v>3</v>
      </c>
      <c r="B8" s="6" t="s">
        <v>2</v>
      </c>
      <c r="C8" s="7">
        <f>+'แผน-ผล-58-รวม'!C7</f>
        <v>5</v>
      </c>
      <c r="D8" s="7">
        <f>+'แผน-ผล-58-รวม'!D7</f>
        <v>7</v>
      </c>
      <c r="E8" s="8">
        <f t="shared" si="1"/>
        <v>140</v>
      </c>
      <c r="F8" s="7">
        <f>+'แผน-ผล-58-รวม'!F7</f>
        <v>5</v>
      </c>
      <c r="G8" s="7">
        <f>+'แผน-ผล-58-รวม'!G7</f>
        <v>1</v>
      </c>
      <c r="H8" s="8">
        <f t="shared" si="0"/>
        <v>20</v>
      </c>
    </row>
    <row r="9" spans="1:8" ht="21" hidden="1" customHeight="1" x14ac:dyDescent="0.5">
      <c r="A9" s="5">
        <v>4</v>
      </c>
      <c r="B9" s="6" t="s">
        <v>20</v>
      </c>
      <c r="C9" s="7">
        <f>+'แผน-ผล-58-รวม'!C8</f>
        <v>10</v>
      </c>
      <c r="D9" s="7">
        <f>+'แผน-ผล-58-รวม'!D8</f>
        <v>11</v>
      </c>
      <c r="E9" s="8">
        <f t="shared" si="1"/>
        <v>110.00000000000001</v>
      </c>
      <c r="F9" s="7">
        <f>+'แผน-ผล-58-รวม'!F8</f>
        <v>10</v>
      </c>
      <c r="G9" s="7">
        <f>+'แผน-ผล-58-รวม'!G8</f>
        <v>10</v>
      </c>
      <c r="H9" s="8">
        <f t="shared" si="0"/>
        <v>100</v>
      </c>
    </row>
    <row r="10" spans="1:8" hidden="1" x14ac:dyDescent="0.5">
      <c r="A10" s="65" t="s">
        <v>84</v>
      </c>
      <c r="B10" s="92" t="str">
        <f>+'แผน-ผล-58-รวม'!B9</f>
        <v>ฟิสิกส์ประยุกต์</v>
      </c>
      <c r="C10" s="7">
        <f>+'แผน-ผล-58-รวม'!C9</f>
        <v>5</v>
      </c>
      <c r="D10" s="7">
        <f>+'แผน-ผล-58-รวม'!D9</f>
        <v>5</v>
      </c>
      <c r="E10" s="8">
        <f>+D10/C10*100</f>
        <v>100</v>
      </c>
      <c r="F10" s="7">
        <f>+'แผน-ผล-58-รวม'!F9</f>
        <v>5</v>
      </c>
      <c r="G10" s="9">
        <f>+'แผน-ผล-58-รวม'!G9</f>
        <v>2</v>
      </c>
      <c r="H10" s="8">
        <f>+G10/F10*100</f>
        <v>40</v>
      </c>
    </row>
    <row r="11" spans="1:8" ht="21" hidden="1" customHeight="1" x14ac:dyDescent="0.5">
      <c r="A11" s="65" t="s">
        <v>85</v>
      </c>
      <c r="B11" s="6" t="str">
        <f>+'แผน-ผล-58-รวม'!B10</f>
        <v>เทคโนโลยีเลเซอร์และโฟตอนนิกส์</v>
      </c>
      <c r="C11" s="7">
        <f>+'แผน-ผล-58-รวม'!C10</f>
        <v>5</v>
      </c>
      <c r="D11" s="9">
        <f>+'แผน-ผล-58-รวม'!D10</f>
        <v>0</v>
      </c>
      <c r="E11" s="8">
        <f t="shared" si="1"/>
        <v>0</v>
      </c>
      <c r="F11" s="7">
        <f>+'แผน-ผล-58-รวม'!F10</f>
        <v>5</v>
      </c>
      <c r="G11" s="9">
        <f>+'แผน-ผล-58-รวม'!G10</f>
        <v>1</v>
      </c>
      <c r="H11" s="8">
        <f t="shared" si="0"/>
        <v>20</v>
      </c>
    </row>
    <row r="12" spans="1:8" ht="21" hidden="1" customHeight="1" x14ac:dyDescent="0.5">
      <c r="A12" s="65" t="s">
        <v>86</v>
      </c>
      <c r="B12" s="6" t="s">
        <v>21</v>
      </c>
      <c r="C12" s="7">
        <f>+'แผน-ผล-58-รวม'!C11</f>
        <v>5</v>
      </c>
      <c r="D12" s="24">
        <f>+'แผน-ผล-58-รวม'!D11</f>
        <v>0</v>
      </c>
      <c r="E12" s="8">
        <f t="shared" si="1"/>
        <v>0</v>
      </c>
      <c r="F12" s="7">
        <f>+'แผน-ผล-58-รวม'!F11</f>
        <v>5</v>
      </c>
      <c r="G12" s="9">
        <f>+'แผน-ผล-58-รวม'!G11</f>
        <v>1</v>
      </c>
      <c r="H12" s="8">
        <f t="shared" si="0"/>
        <v>20</v>
      </c>
    </row>
    <row r="13" spans="1:8" hidden="1" x14ac:dyDescent="0.5">
      <c r="A13" s="65" t="s">
        <v>87</v>
      </c>
      <c r="B13" s="6" t="s">
        <v>22</v>
      </c>
      <c r="C13" s="7">
        <f>+'แผน-ผล-58-รวม'!C12</f>
        <v>5</v>
      </c>
      <c r="D13" s="7">
        <f>+'แผน-ผล-58-รวม'!D12</f>
        <v>0</v>
      </c>
      <c r="E13" s="8">
        <f t="shared" si="1"/>
        <v>0</v>
      </c>
      <c r="F13" s="7">
        <f>+'แผน-ผล-58-รวม'!F12</f>
        <v>5</v>
      </c>
      <c r="G13" s="9">
        <f>+'แผน-ผล-58-รวม'!G12</f>
        <v>3</v>
      </c>
      <c r="H13" s="8">
        <f t="shared" si="0"/>
        <v>60</v>
      </c>
    </row>
    <row r="14" spans="1:8" ht="21" hidden="1" customHeight="1" x14ac:dyDescent="0.5">
      <c r="A14" s="65" t="s">
        <v>88</v>
      </c>
      <c r="B14" s="6" t="s">
        <v>4</v>
      </c>
      <c r="C14" s="7">
        <f>+'แผน-ผล-58-รวม'!C13</f>
        <v>5</v>
      </c>
      <c r="D14" s="7">
        <f>+'แผน-ผล-58-รวม'!D13</f>
        <v>4</v>
      </c>
      <c r="E14" s="8">
        <f t="shared" si="1"/>
        <v>80</v>
      </c>
      <c r="F14" s="7">
        <f>+'แผน-ผล-58-รวม'!F13</f>
        <v>5</v>
      </c>
      <c r="G14" s="7">
        <f>+'แผน-ผล-58-รวม'!G13</f>
        <v>5</v>
      </c>
      <c r="H14" s="8">
        <f t="shared" si="0"/>
        <v>100</v>
      </c>
    </row>
    <row r="15" spans="1:8" hidden="1" x14ac:dyDescent="0.5">
      <c r="A15" s="65" t="s">
        <v>89</v>
      </c>
      <c r="B15" s="6" t="s">
        <v>14</v>
      </c>
      <c r="C15" s="7">
        <f>+'แผน-ผล-58-รวม'!C14</f>
        <v>5</v>
      </c>
      <c r="D15" s="7">
        <f>+'แผน-ผล-58-รวม'!D14</f>
        <v>2</v>
      </c>
      <c r="E15" s="8">
        <f>+D15/C15*100</f>
        <v>40</v>
      </c>
      <c r="F15" s="7">
        <f>+'แผน-ผล-58-รวม'!F14</f>
        <v>5</v>
      </c>
      <c r="G15" s="7">
        <f>+'แผน-ผล-58-รวม'!G14</f>
        <v>2</v>
      </c>
      <c r="H15" s="8">
        <f>+G15/F15*100</f>
        <v>40</v>
      </c>
    </row>
    <row r="16" spans="1:8" ht="24" hidden="1" x14ac:dyDescent="0.55000000000000004">
      <c r="A16" s="161" t="s">
        <v>74</v>
      </c>
      <c r="B16" s="162"/>
      <c r="C16" s="10">
        <f>SUM(C6:C15)</f>
        <v>60</v>
      </c>
      <c r="D16" s="10">
        <f>SUM(D6:D15)</f>
        <v>32</v>
      </c>
      <c r="E16" s="11">
        <f>+D16/C16*100</f>
        <v>53.333333333333336</v>
      </c>
      <c r="F16" s="10">
        <f>SUM(F6:F15)</f>
        <v>55</v>
      </c>
      <c r="G16" s="10">
        <f>SUM(G6:G15)</f>
        <v>27</v>
      </c>
      <c r="H16" s="11">
        <f>+G16/F16*100</f>
        <v>49.090909090909093</v>
      </c>
    </row>
    <row r="17" spans="1:8" hidden="1" x14ac:dyDescent="0.5">
      <c r="H17" s="12" t="str">
        <f>+'แผน-ผล-58-รวม'!K46</f>
        <v>ข้อมูล ณ วันที่ 22 มีนาคม 2559</v>
      </c>
    </row>
    <row r="18" spans="1:8" hidden="1" x14ac:dyDescent="0.5">
      <c r="H18" s="12" t="str">
        <f>+'แผน-ผล-58-รวม'!K47</f>
        <v>(รวมทุกภาคการศึกษา)</v>
      </c>
    </row>
    <row r="19" spans="1:8" hidden="1" x14ac:dyDescent="0.5"/>
    <row r="20" spans="1:8" hidden="1" x14ac:dyDescent="0.5"/>
    <row r="21" spans="1:8" ht="24" hidden="1" x14ac:dyDescent="0.55000000000000004">
      <c r="A21" s="13" t="str">
        <f>+'แผน-ผล-58-รวม'!A48</f>
        <v>หมายเหตุ: แผนการรับนักศึกษา ตามแผนการเปิดสอนและเป้าหมายการรับนักศึกษาระดับบัณฑิตศึกษา ปีการศึกษา 2558</v>
      </c>
      <c r="B21" s="13"/>
    </row>
    <row r="22" spans="1:8" ht="24" hidden="1" x14ac:dyDescent="0.55000000000000004">
      <c r="A22" s="13"/>
      <c r="B22" s="13" t="str">
        <f>+'แผน-ผล-58-รวม'!B49</f>
        <v>ที่ผ่านความเห็นชอบจากสภาวิชาการ เมื่อคราวการประชุมครั้งที่ 3/2557 วันที่ 27 มีนาคม 2557</v>
      </c>
    </row>
    <row r="23" spans="1:8" hidden="1" x14ac:dyDescent="0.5"/>
    <row r="24" spans="1:8" hidden="1" x14ac:dyDescent="0.5"/>
    <row r="25" spans="1:8" hidden="1" x14ac:dyDescent="0.5"/>
    <row r="26" spans="1:8" hidden="1" x14ac:dyDescent="0.5"/>
    <row r="27" spans="1:8" hidden="1" x14ac:dyDescent="0.5"/>
    <row r="28" spans="1:8" hidden="1" x14ac:dyDescent="0.5"/>
    <row r="29" spans="1:8" hidden="1" x14ac:dyDescent="0.5"/>
    <row r="30" spans="1:8" hidden="1" x14ac:dyDescent="0.5"/>
    <row r="31" spans="1:8" hidden="1" x14ac:dyDescent="0.5"/>
    <row r="32" spans="1:8" hidden="1" x14ac:dyDescent="0.5"/>
    <row r="33" spans="1:8" s="21" customFormat="1" ht="27.75" hidden="1" x14ac:dyDescent="0.65">
      <c r="A33" s="169" t="s">
        <v>33</v>
      </c>
      <c r="B33" s="169"/>
      <c r="C33" s="169"/>
      <c r="D33" s="169"/>
      <c r="E33" s="169"/>
      <c r="F33" s="169"/>
      <c r="G33" s="169"/>
      <c r="H33" s="169"/>
    </row>
    <row r="34" spans="1:8" s="21" customFormat="1" ht="27.75" hidden="1" x14ac:dyDescent="0.65">
      <c r="A34" s="170" t="str">
        <f>+A2</f>
        <v>ประจำปีการศึกษา 2558</v>
      </c>
      <c r="B34" s="170"/>
      <c r="C34" s="170"/>
      <c r="D34" s="170"/>
      <c r="E34" s="170"/>
      <c r="F34" s="170"/>
      <c r="G34" s="170"/>
      <c r="H34" s="170"/>
    </row>
    <row r="35" spans="1:8" hidden="1" x14ac:dyDescent="0.5">
      <c r="A35" s="23"/>
      <c r="B35" s="23"/>
      <c r="C35" s="23"/>
      <c r="D35" s="23"/>
      <c r="E35" s="23"/>
      <c r="F35" s="23"/>
      <c r="G35" s="23"/>
      <c r="H35" s="23"/>
    </row>
    <row r="36" spans="1:8" hidden="1" x14ac:dyDescent="0.5">
      <c r="A36" s="171" t="s">
        <v>32</v>
      </c>
      <c r="B36" s="173" t="s">
        <v>61</v>
      </c>
      <c r="C36" s="175" t="s">
        <v>0</v>
      </c>
      <c r="D36" s="175"/>
      <c r="E36" s="175"/>
      <c r="F36" s="175" t="s">
        <v>1</v>
      </c>
      <c r="G36" s="175"/>
      <c r="H36" s="175"/>
    </row>
    <row r="37" spans="1:8" hidden="1" x14ac:dyDescent="0.5">
      <c r="A37" s="172"/>
      <c r="B37" s="173"/>
      <c r="C37" s="4" t="s">
        <v>15</v>
      </c>
      <c r="D37" s="4" t="s">
        <v>16</v>
      </c>
      <c r="E37" s="4" t="s">
        <v>17</v>
      </c>
      <c r="F37" s="4" t="s">
        <v>15</v>
      </c>
      <c r="G37" s="4" t="s">
        <v>16</v>
      </c>
      <c r="H37" s="4" t="s">
        <v>17</v>
      </c>
    </row>
    <row r="38" spans="1:8" hidden="1" x14ac:dyDescent="0.5">
      <c r="A38" s="5">
        <v>1</v>
      </c>
      <c r="B38" s="6" t="s">
        <v>6</v>
      </c>
      <c r="C38" s="7">
        <f>+'แผน-ผล-58-รวม'!C15</f>
        <v>5</v>
      </c>
      <c r="D38" s="7">
        <f>+'แผน-ผล-58-รวม'!D15</f>
        <v>3</v>
      </c>
      <c r="E38" s="8">
        <f>+D38/C38*100</f>
        <v>60</v>
      </c>
      <c r="F38" s="7">
        <f>+'แผน-ผล-58-รวม'!F15</f>
        <v>5</v>
      </c>
      <c r="G38" s="7">
        <f>+'แผน-ผล-58-รวม'!G15</f>
        <v>10</v>
      </c>
      <c r="H38" s="8">
        <f>+G38/F38*100</f>
        <v>200</v>
      </c>
    </row>
    <row r="39" spans="1:8" hidden="1" x14ac:dyDescent="0.5">
      <c r="A39" s="5">
        <v>2</v>
      </c>
      <c r="B39" s="6" t="s">
        <v>5</v>
      </c>
      <c r="C39" s="7">
        <f>+'แผน-ผล-58-รวม'!C16</f>
        <v>10</v>
      </c>
      <c r="D39" s="7">
        <f>+'แผน-ผล-58-รวม'!D16</f>
        <v>3</v>
      </c>
      <c r="E39" s="8">
        <f>+D39/C39*100</f>
        <v>30</v>
      </c>
      <c r="F39" s="7">
        <f>+'แผน-ผล-58-รวม'!F16</f>
        <v>5</v>
      </c>
      <c r="G39" s="7">
        <f>+'แผน-ผล-58-รวม'!G16</f>
        <v>7</v>
      </c>
      <c r="H39" s="8">
        <f>+G39/F39*100</f>
        <v>140</v>
      </c>
    </row>
    <row r="40" spans="1:8" hidden="1" x14ac:dyDescent="0.5">
      <c r="A40" s="5">
        <v>3</v>
      </c>
      <c r="B40" s="6" t="s">
        <v>7</v>
      </c>
      <c r="C40" s="7">
        <f>+'แผน-ผล-58-รวม'!C17</f>
        <v>10</v>
      </c>
      <c r="D40" s="7">
        <f>+'แผน-ผล-58-รวม'!D17</f>
        <v>0</v>
      </c>
      <c r="E40" s="8">
        <f>+D40/C40*100</f>
        <v>0</v>
      </c>
      <c r="F40" s="7">
        <f>+'แผน-ผล-58-รวม'!F17</f>
        <v>5</v>
      </c>
      <c r="G40" s="7">
        <f>+'แผน-ผล-58-รวม'!G17</f>
        <v>4</v>
      </c>
      <c r="H40" s="8">
        <f>+G40/F40*100</f>
        <v>80</v>
      </c>
    </row>
    <row r="41" spans="1:8" hidden="1" x14ac:dyDescent="0.5">
      <c r="A41" s="5">
        <v>4</v>
      </c>
      <c r="B41" s="6" t="str">
        <f>+'แผน-ผล-58-รวม'!B18</f>
        <v>สหกิจศึกษา</v>
      </c>
      <c r="C41" s="7">
        <f>+'แผน-ผล-58-รวม'!C18</f>
        <v>10</v>
      </c>
      <c r="D41" s="9">
        <f>+'แผน-ผล-58-รวม'!D18</f>
        <v>0</v>
      </c>
      <c r="E41" s="8">
        <f>+D41/C41*100</f>
        <v>0</v>
      </c>
      <c r="F41" s="7">
        <f>+'แผน-ผล-58-รวม'!F18</f>
        <v>5</v>
      </c>
      <c r="G41" s="7">
        <f>+'แผน-ผล-58-รวม'!G18</f>
        <v>0</v>
      </c>
      <c r="H41" s="8">
        <f>+G41/F41*100</f>
        <v>0</v>
      </c>
    </row>
    <row r="42" spans="1:8" ht="24" hidden="1" x14ac:dyDescent="0.55000000000000004">
      <c r="A42" s="161" t="s">
        <v>74</v>
      </c>
      <c r="B42" s="162"/>
      <c r="C42" s="10">
        <f>SUM(C38:C41)</f>
        <v>35</v>
      </c>
      <c r="D42" s="10">
        <f>SUM(D38:D41)</f>
        <v>6</v>
      </c>
      <c r="E42" s="11">
        <f>+D42/C42*100</f>
        <v>17.142857142857142</v>
      </c>
      <c r="F42" s="10">
        <f>SUM(F38:F41)</f>
        <v>20</v>
      </c>
      <c r="G42" s="10">
        <f>SUM(G38:G41)</f>
        <v>21</v>
      </c>
      <c r="H42" s="11">
        <f>+G42/F42*100</f>
        <v>105</v>
      </c>
    </row>
    <row r="43" spans="1:8" hidden="1" x14ac:dyDescent="0.5">
      <c r="H43" s="12" t="str">
        <f>+'แผน-ผล-58-รวม'!K46</f>
        <v>ข้อมูล ณ วันที่ 22 มีนาคม 2559</v>
      </c>
    </row>
    <row r="44" spans="1:8" hidden="1" x14ac:dyDescent="0.5">
      <c r="H44" s="12" t="str">
        <f>+'แผน-ผล-58-รวม'!K47</f>
        <v>(รวมทุกภาคการศึกษา)</v>
      </c>
    </row>
    <row r="45" spans="1:8" hidden="1" x14ac:dyDescent="0.5"/>
    <row r="46" spans="1:8" ht="24" hidden="1" x14ac:dyDescent="0.55000000000000004">
      <c r="A46" s="13" t="str">
        <f>+'แผน-ผล-58-รวม'!A48</f>
        <v>หมายเหตุ: แผนการรับนักศึกษา ตามแผนการเปิดสอนและเป้าหมายการรับนักศึกษาระดับบัณฑิตศึกษา ปีการศึกษา 2558</v>
      </c>
      <c r="B46" s="13"/>
    </row>
    <row r="47" spans="1:8" ht="24" hidden="1" x14ac:dyDescent="0.55000000000000004">
      <c r="A47" s="13"/>
      <c r="B47" s="13" t="str">
        <f>+'แผน-ผล-58-รวม'!B49</f>
        <v>ที่ผ่านความเห็นชอบจากสภาวิชาการ เมื่อคราวการประชุมครั้งที่ 3/2557 วันที่ 27 มีนาคม 2557</v>
      </c>
    </row>
    <row r="48" spans="1:8" hidden="1" x14ac:dyDescent="0.5"/>
    <row r="49" hidden="1" x14ac:dyDescent="0.5"/>
    <row r="50" hidden="1" x14ac:dyDescent="0.5"/>
    <row r="51" hidden="1" x14ac:dyDescent="0.5"/>
    <row r="52" hidden="1" x14ac:dyDescent="0.5"/>
    <row r="53" hidden="1" x14ac:dyDescent="0.5"/>
    <row r="54" hidden="1" x14ac:dyDescent="0.5"/>
    <row r="55" hidden="1" x14ac:dyDescent="0.5"/>
    <row r="56" hidden="1" x14ac:dyDescent="0.5"/>
    <row r="57" hidden="1" x14ac:dyDescent="0.5"/>
    <row r="58" hidden="1" x14ac:dyDescent="0.5"/>
    <row r="59" hidden="1" x14ac:dyDescent="0.5"/>
    <row r="60" hidden="1" x14ac:dyDescent="0.5"/>
    <row r="61" hidden="1" x14ac:dyDescent="0.5"/>
    <row r="62" hidden="1" x14ac:dyDescent="0.5"/>
    <row r="63" hidden="1" x14ac:dyDescent="0.5"/>
    <row r="64" hidden="1" x14ac:dyDescent="0.5"/>
    <row r="65" spans="1:8" s="21" customFormat="1" ht="27.75" hidden="1" x14ac:dyDescent="0.65">
      <c r="A65" s="169" t="s">
        <v>35</v>
      </c>
      <c r="B65" s="169"/>
      <c r="C65" s="169"/>
      <c r="D65" s="169"/>
      <c r="E65" s="169"/>
      <c r="F65" s="169"/>
      <c r="G65" s="169"/>
      <c r="H65" s="169"/>
    </row>
    <row r="66" spans="1:8" s="21" customFormat="1" ht="27.75" hidden="1" x14ac:dyDescent="0.65">
      <c r="A66" s="170" t="str">
        <f>+A2</f>
        <v>ประจำปีการศึกษา 2558</v>
      </c>
      <c r="B66" s="170"/>
      <c r="C66" s="170"/>
      <c r="D66" s="170"/>
      <c r="E66" s="170"/>
      <c r="F66" s="170"/>
      <c r="G66" s="170"/>
      <c r="H66" s="170"/>
    </row>
    <row r="67" spans="1:8" hidden="1" x14ac:dyDescent="0.5">
      <c r="A67" s="23"/>
      <c r="B67" s="23"/>
      <c r="C67" s="23"/>
      <c r="D67" s="23"/>
      <c r="E67" s="23"/>
      <c r="F67" s="23"/>
      <c r="G67" s="23"/>
      <c r="H67" s="23"/>
    </row>
    <row r="68" spans="1:8" hidden="1" x14ac:dyDescent="0.5">
      <c r="A68" s="171" t="s">
        <v>32</v>
      </c>
      <c r="B68" s="173" t="s">
        <v>61</v>
      </c>
      <c r="C68" s="175" t="s">
        <v>0</v>
      </c>
      <c r="D68" s="175"/>
      <c r="E68" s="175"/>
      <c r="F68" s="175" t="s">
        <v>1</v>
      </c>
      <c r="G68" s="175"/>
      <c r="H68" s="175"/>
    </row>
    <row r="69" spans="1:8" hidden="1" x14ac:dyDescent="0.5">
      <c r="A69" s="172"/>
      <c r="B69" s="173"/>
      <c r="C69" s="4" t="s">
        <v>15</v>
      </c>
      <c r="D69" s="4" t="s">
        <v>16</v>
      </c>
      <c r="E69" s="4" t="s">
        <v>17</v>
      </c>
      <c r="F69" s="4" t="s">
        <v>15</v>
      </c>
      <c r="G69" s="4" t="s">
        <v>16</v>
      </c>
      <c r="H69" s="4" t="s">
        <v>17</v>
      </c>
    </row>
    <row r="70" spans="1:8" hidden="1" x14ac:dyDescent="0.5">
      <c r="A70" s="5">
        <v>1</v>
      </c>
      <c r="B70" s="6" t="s">
        <v>23</v>
      </c>
      <c r="C70" s="7">
        <f>+'แผน-ผล-58-รวม'!C19</f>
        <v>10</v>
      </c>
      <c r="D70" s="7">
        <f>+'แผน-ผล-58-รวม'!D19</f>
        <v>10</v>
      </c>
      <c r="E70" s="8">
        <f>+D70/C70*100</f>
        <v>100</v>
      </c>
      <c r="F70" s="7">
        <f>+'แผน-ผล-58-รวม'!F19</f>
        <v>5</v>
      </c>
      <c r="G70" s="9">
        <f>+'แผน-ผล-58-รวม'!G19</f>
        <v>1</v>
      </c>
      <c r="H70" s="8">
        <f>+G70/F70*100</f>
        <v>20</v>
      </c>
    </row>
    <row r="71" spans="1:8" hidden="1" x14ac:dyDescent="0.5">
      <c r="A71" s="5">
        <v>2</v>
      </c>
      <c r="B71" s="6" t="s">
        <v>24</v>
      </c>
      <c r="C71" s="7">
        <f>+'แผน-ผล-58-รวม'!C20</f>
        <v>10</v>
      </c>
      <c r="D71" s="7">
        <f>+'แผน-ผล-58-รวม'!D20</f>
        <v>4</v>
      </c>
      <c r="E71" s="8">
        <f>+D71/C71*100</f>
        <v>40</v>
      </c>
      <c r="F71" s="7">
        <f>+'แผน-ผล-58-รวม'!F20</f>
        <v>5</v>
      </c>
      <c r="G71" s="7">
        <f>+'แผน-ผล-58-รวม'!G20</f>
        <v>5</v>
      </c>
      <c r="H71" s="8">
        <f>+G71/F71*100</f>
        <v>100</v>
      </c>
    </row>
    <row r="72" spans="1:8" hidden="1" x14ac:dyDescent="0.5">
      <c r="A72" s="5">
        <v>3</v>
      </c>
      <c r="B72" s="6" t="s">
        <v>25</v>
      </c>
      <c r="C72" s="7">
        <f>+'แผน-ผล-58-รวม'!C21</f>
        <v>9</v>
      </c>
      <c r="D72" s="7">
        <f>+'แผน-ผล-58-รวม'!D21</f>
        <v>6</v>
      </c>
      <c r="E72" s="8">
        <f>+D72/C72*100</f>
        <v>66.666666666666657</v>
      </c>
      <c r="F72" s="7">
        <f>+'แผน-ผล-58-รวม'!F21</f>
        <v>5</v>
      </c>
      <c r="G72" s="7">
        <f>+'แผน-ผล-58-รวม'!G21</f>
        <v>9</v>
      </c>
      <c r="H72" s="8">
        <f>+G72/F72*100</f>
        <v>180</v>
      </c>
    </row>
    <row r="73" spans="1:8" hidden="1" x14ac:dyDescent="0.5">
      <c r="A73" s="5">
        <v>4</v>
      </c>
      <c r="B73" s="6" t="s">
        <v>26</v>
      </c>
      <c r="C73" s="7">
        <f>+'แผน-ผล-58-รวม'!C22</f>
        <v>10</v>
      </c>
      <c r="D73" s="7">
        <f>+'แผน-ผล-58-รวม'!D22</f>
        <v>3</v>
      </c>
      <c r="E73" s="8">
        <f>+D73/C73*100</f>
        <v>30</v>
      </c>
      <c r="F73" s="7">
        <f>+'แผน-ผล-58-รวม'!F22</f>
        <v>5</v>
      </c>
      <c r="G73" s="7">
        <f>+'แผน-ผล-58-รวม'!G22</f>
        <v>7</v>
      </c>
      <c r="H73" s="8">
        <f>+G73/F73*100</f>
        <v>140</v>
      </c>
    </row>
    <row r="74" spans="1:8" ht="24" hidden="1" x14ac:dyDescent="0.55000000000000004">
      <c r="A74" s="161" t="s">
        <v>74</v>
      </c>
      <c r="B74" s="162"/>
      <c r="C74" s="10">
        <f>SUM(C70:C73)</f>
        <v>39</v>
      </c>
      <c r="D74" s="10">
        <f>SUM(D70:D73)</f>
        <v>23</v>
      </c>
      <c r="E74" s="11">
        <f>+D74/C74*100</f>
        <v>58.974358974358978</v>
      </c>
      <c r="F74" s="10">
        <f>SUM(F70:F73)</f>
        <v>20</v>
      </c>
      <c r="G74" s="10">
        <f>SUM(G70:G73)</f>
        <v>22</v>
      </c>
      <c r="H74" s="11">
        <f>+G74/F74*100</f>
        <v>110.00000000000001</v>
      </c>
    </row>
    <row r="75" spans="1:8" hidden="1" x14ac:dyDescent="0.5">
      <c r="H75" s="12" t="str">
        <f>+'แผน-ผล-58-รวม'!K46</f>
        <v>ข้อมูล ณ วันที่ 22 มีนาคม 2559</v>
      </c>
    </row>
    <row r="76" spans="1:8" hidden="1" x14ac:dyDescent="0.5">
      <c r="H76" s="12" t="str">
        <f>+'แผน-ผล-58-รวม'!K47</f>
        <v>(รวมทุกภาคการศึกษา)</v>
      </c>
    </row>
    <row r="77" spans="1:8" hidden="1" x14ac:dyDescent="0.5"/>
    <row r="78" spans="1:8" ht="24" hidden="1" x14ac:dyDescent="0.55000000000000004">
      <c r="A78" s="13" t="str">
        <f>+'แผน-ผล-58-รวม'!A48</f>
        <v>หมายเหตุ: แผนการรับนักศึกษา ตามแผนการเปิดสอนและเป้าหมายการรับนักศึกษาระดับบัณฑิตศึกษา ปีการศึกษา 2558</v>
      </c>
      <c r="B78" s="13"/>
    </row>
    <row r="79" spans="1:8" ht="24" hidden="1" x14ac:dyDescent="0.55000000000000004">
      <c r="A79" s="13"/>
      <c r="B79" s="13" t="str">
        <f>+'แผน-ผล-58-รวม'!B49</f>
        <v>ที่ผ่านความเห็นชอบจากสภาวิชาการ เมื่อคราวการประชุมครั้งที่ 3/2557 วันที่ 27 มีนาคม 2557</v>
      </c>
    </row>
    <row r="80" spans="1:8" hidden="1" x14ac:dyDescent="0.5"/>
    <row r="81" hidden="1" x14ac:dyDescent="0.5"/>
    <row r="82" hidden="1" x14ac:dyDescent="0.5"/>
    <row r="83" hidden="1" x14ac:dyDescent="0.5"/>
    <row r="84" hidden="1" x14ac:dyDescent="0.5"/>
    <row r="85" hidden="1" x14ac:dyDescent="0.5"/>
    <row r="86" hidden="1" x14ac:dyDescent="0.5"/>
    <row r="87" hidden="1" x14ac:dyDescent="0.5"/>
    <row r="88" hidden="1" x14ac:dyDescent="0.5"/>
    <row r="89" hidden="1" x14ac:dyDescent="0.5"/>
    <row r="90" hidden="1" x14ac:dyDescent="0.5"/>
    <row r="91" hidden="1" x14ac:dyDescent="0.5"/>
    <row r="92" hidden="1" x14ac:dyDescent="0.5"/>
    <row r="93" hidden="1" x14ac:dyDescent="0.5"/>
    <row r="94" hidden="1" x14ac:dyDescent="0.5"/>
    <row r="95" hidden="1" x14ac:dyDescent="0.5"/>
    <row r="96" hidden="1" x14ac:dyDescent="0.5"/>
    <row r="97" spans="1:8" s="21" customFormat="1" ht="27.75" hidden="1" x14ac:dyDescent="0.65">
      <c r="A97" s="169" t="s">
        <v>36</v>
      </c>
      <c r="B97" s="169"/>
      <c r="C97" s="169"/>
      <c r="D97" s="169"/>
      <c r="E97" s="169"/>
      <c r="F97" s="169"/>
      <c r="G97" s="169"/>
      <c r="H97" s="169"/>
    </row>
    <row r="98" spans="1:8" s="21" customFormat="1" ht="27.75" hidden="1" x14ac:dyDescent="0.65">
      <c r="A98" s="170" t="str">
        <f>+A2</f>
        <v>ประจำปีการศึกษา 2558</v>
      </c>
      <c r="B98" s="170"/>
      <c r="C98" s="170"/>
      <c r="D98" s="170"/>
      <c r="E98" s="170"/>
      <c r="F98" s="170"/>
      <c r="G98" s="170"/>
      <c r="H98" s="170"/>
    </row>
    <row r="99" spans="1:8" hidden="1" x14ac:dyDescent="0.5">
      <c r="A99" s="23"/>
      <c r="B99" s="23"/>
      <c r="C99" s="23"/>
      <c r="D99" s="23"/>
      <c r="E99" s="23"/>
      <c r="F99" s="23"/>
      <c r="G99" s="23"/>
      <c r="H99" s="23"/>
    </row>
    <row r="100" spans="1:8" hidden="1" x14ac:dyDescent="0.5">
      <c r="A100" s="171" t="s">
        <v>32</v>
      </c>
      <c r="B100" s="173" t="s">
        <v>61</v>
      </c>
      <c r="C100" s="175" t="s">
        <v>0</v>
      </c>
      <c r="D100" s="175"/>
      <c r="E100" s="175"/>
      <c r="F100" s="175" t="s">
        <v>1</v>
      </c>
      <c r="G100" s="175"/>
      <c r="H100" s="175"/>
    </row>
    <row r="101" spans="1:8" hidden="1" x14ac:dyDescent="0.5">
      <c r="A101" s="172"/>
      <c r="B101" s="173"/>
      <c r="C101" s="4" t="s">
        <v>15</v>
      </c>
      <c r="D101" s="4" t="s">
        <v>16</v>
      </c>
      <c r="E101" s="4" t="s">
        <v>17</v>
      </c>
      <c r="F101" s="4" t="s">
        <v>15</v>
      </c>
      <c r="G101" s="4" t="s">
        <v>16</v>
      </c>
      <c r="H101" s="4" t="s">
        <v>17</v>
      </c>
    </row>
    <row r="102" spans="1:8" ht="21" hidden="1" customHeight="1" x14ac:dyDescent="0.5">
      <c r="A102" s="65" t="s">
        <v>80</v>
      </c>
      <c r="B102" s="6" t="str">
        <f>+'แผน-ผล-58-รวม'!B24</f>
        <v>วิศวกรรมขนส่ง</v>
      </c>
      <c r="C102" s="5">
        <f>+'แผน-ผล-58-รวม'!C24</f>
        <v>3</v>
      </c>
      <c r="D102" s="5">
        <f>+'แผน-ผล-58-รวม'!D24</f>
        <v>1</v>
      </c>
      <c r="E102" s="8">
        <f t="shared" ref="E102:E122" si="2">+D102/C102*100</f>
        <v>33.333333333333329</v>
      </c>
      <c r="F102" s="5">
        <f>+'แผน-ผล-58-รวม'!F24</f>
        <v>1</v>
      </c>
      <c r="G102" s="25">
        <f>+'แผน-ผล-58-รวม'!G24</f>
        <v>2</v>
      </c>
      <c r="H102" s="8">
        <f>+G102/F102*100</f>
        <v>200</v>
      </c>
    </row>
    <row r="103" spans="1:8" hidden="1" x14ac:dyDescent="0.5">
      <c r="A103" s="65" t="s">
        <v>81</v>
      </c>
      <c r="B103" s="6" t="str">
        <f>+'แผน-ผล-58-รวม'!B25</f>
        <v>วิศวกรรมคอมพิวเตอร์</v>
      </c>
      <c r="C103" s="5">
        <f>+'แผน-ผล-58-รวม'!C25</f>
        <v>10</v>
      </c>
      <c r="D103" s="5">
        <f>+'แผน-ผล-58-รวม'!D25</f>
        <v>1</v>
      </c>
      <c r="E103" s="8">
        <f t="shared" si="2"/>
        <v>10</v>
      </c>
      <c r="F103" s="5">
        <f>+'แผน-ผล-58-รวม'!F25</f>
        <v>5</v>
      </c>
      <c r="G103" s="5">
        <f>+'แผน-ผล-58-รวม'!G25</f>
        <v>6</v>
      </c>
      <c r="H103" s="8">
        <f>+G103/F103*100</f>
        <v>120</v>
      </c>
    </row>
    <row r="104" spans="1:8" ht="21" hidden="1" customHeight="1" x14ac:dyDescent="0.5">
      <c r="A104" s="65" t="s">
        <v>82</v>
      </c>
      <c r="B104" s="6" t="str">
        <f>+'แผน-ผล-58-รวม'!B26</f>
        <v>วิศวกรรมเคมี</v>
      </c>
      <c r="C104" s="5">
        <f>+'แผน-ผล-58-รวม'!C26</f>
        <v>10</v>
      </c>
      <c r="D104" s="25">
        <f>+'แผน-ผล-58-รวม'!D26</f>
        <v>0</v>
      </c>
      <c r="E104" s="8">
        <f t="shared" si="2"/>
        <v>0</v>
      </c>
      <c r="F104" s="5">
        <f>+'แผน-ผล-58-รวม'!F26</f>
        <v>5</v>
      </c>
      <c r="G104" s="25">
        <f>+'แผน-ผล-58-รวม'!G26</f>
        <v>2</v>
      </c>
      <c r="H104" s="8">
        <f>+G104/F104*100</f>
        <v>40</v>
      </c>
    </row>
    <row r="105" spans="1:8" ht="21" hidden="1" customHeight="1" x14ac:dyDescent="0.5">
      <c r="A105" s="65" t="s">
        <v>83</v>
      </c>
      <c r="B105" s="6" t="str">
        <f>+'แผน-ผล-58-รวม'!B27</f>
        <v>วิศวกรรมเครื่องกลและระบบกระบวนการ</v>
      </c>
      <c r="C105" s="5">
        <f>+'แผน-ผล-58-รวม'!C27</f>
        <v>20</v>
      </c>
      <c r="D105" s="25">
        <f>+'แผน-ผล-58-รวม'!D27</f>
        <v>26</v>
      </c>
      <c r="E105" s="8">
        <f t="shared" si="2"/>
        <v>130</v>
      </c>
      <c r="F105" s="5">
        <f>+'แผน-ผล-58-รวม'!F27</f>
        <v>10</v>
      </c>
      <c r="G105" s="5">
        <f>+'แผน-ผล-58-รวม'!G27</f>
        <v>1</v>
      </c>
      <c r="H105" s="8">
        <f>+G105/F105*100</f>
        <v>10</v>
      </c>
    </row>
    <row r="106" spans="1:8" ht="21" hidden="1" customHeight="1" x14ac:dyDescent="0.5">
      <c r="A106" s="65" t="s">
        <v>84</v>
      </c>
      <c r="B106" s="6" t="str">
        <f>+'แผน-ผล-58-รวม'!B28</f>
        <v>วิศวกรรมเซรามิก</v>
      </c>
      <c r="C106" s="5">
        <f>+'แผน-ผล-58-รวม'!C28</f>
        <v>10</v>
      </c>
      <c r="D106" s="25">
        <f>+'แผน-ผล-58-รวม'!D28</f>
        <v>0</v>
      </c>
      <c r="E106" s="8">
        <f t="shared" si="2"/>
        <v>0</v>
      </c>
      <c r="F106" s="5">
        <f>+'แผน-ผล-58-รวม'!F28</f>
        <v>5</v>
      </c>
      <c r="G106" s="5">
        <f>+'แผน-ผล-58-รวม'!G28</f>
        <v>2</v>
      </c>
      <c r="H106" s="8">
        <f>+G106/F106*100</f>
        <v>40</v>
      </c>
    </row>
    <row r="107" spans="1:8" hidden="1" x14ac:dyDescent="0.5">
      <c r="A107" s="65" t="s">
        <v>85</v>
      </c>
      <c r="B107" s="6" t="str">
        <f>+'แผน-ผล-58-รวม'!B29</f>
        <v>วิศวกรรมโทรคมนาคม</v>
      </c>
      <c r="C107" s="5">
        <f>+'แผน-ผล-58-รวม'!C29</f>
        <v>10</v>
      </c>
      <c r="D107" s="25">
        <f>+'แผน-ผล-58-รวม'!D29</f>
        <v>12</v>
      </c>
      <c r="E107" s="8">
        <f t="shared" si="2"/>
        <v>120</v>
      </c>
      <c r="F107" s="5">
        <f>+'แผน-ผล-58-รวม'!F29</f>
        <v>5</v>
      </c>
      <c r="G107" s="5">
        <f>+'แผน-ผล-58-รวม'!G29</f>
        <v>4</v>
      </c>
      <c r="H107" s="8">
        <f t="shared" ref="H107:H122" si="3">+G107/F107*100</f>
        <v>80</v>
      </c>
    </row>
    <row r="108" spans="1:8" hidden="1" x14ac:dyDescent="0.5">
      <c r="A108" s="65" t="s">
        <v>86</v>
      </c>
      <c r="B108" s="6" t="str">
        <f>+'แผน-ผล-58-รวม'!B30</f>
        <v>วิศวกรรมพอลิเมอร์</v>
      </c>
      <c r="C108" s="5">
        <f>+'แผน-ผล-58-รวม'!C30</f>
        <v>10</v>
      </c>
      <c r="D108" s="25">
        <f>+'แผน-ผล-58-รวม'!D30</f>
        <v>0</v>
      </c>
      <c r="E108" s="8">
        <f t="shared" si="2"/>
        <v>0</v>
      </c>
      <c r="F108" s="5">
        <f>+'แผน-ผล-58-รวม'!F30</f>
        <v>5</v>
      </c>
      <c r="G108" s="5">
        <f>+'แผน-ผล-58-รวม'!G30</f>
        <v>0</v>
      </c>
      <c r="H108" s="8">
        <f t="shared" si="3"/>
        <v>0</v>
      </c>
    </row>
    <row r="109" spans="1:8" hidden="1" x14ac:dyDescent="0.5">
      <c r="A109" s="65" t="s">
        <v>87</v>
      </c>
      <c r="B109" s="6" t="str">
        <f>+'แผน-ผล-58-รวม'!B31</f>
        <v>วิศวกรรมไฟฟ้า</v>
      </c>
      <c r="C109" s="5">
        <f>+'แผน-ผล-58-รวม'!C31</f>
        <v>20</v>
      </c>
      <c r="D109" s="5">
        <f>+'แผน-ผล-58-รวม'!D31</f>
        <v>14</v>
      </c>
      <c r="E109" s="8">
        <f t="shared" si="2"/>
        <v>70</v>
      </c>
      <c r="F109" s="5">
        <f>+'แผน-ผล-58-รวม'!F31</f>
        <v>10</v>
      </c>
      <c r="G109" s="5">
        <f>+'แผน-ผล-58-รวม'!G31</f>
        <v>10</v>
      </c>
      <c r="H109" s="8">
        <f t="shared" si="3"/>
        <v>100</v>
      </c>
    </row>
    <row r="110" spans="1:8" ht="21" hidden="1" customHeight="1" x14ac:dyDescent="0.5">
      <c r="A110" s="65" t="s">
        <v>88</v>
      </c>
      <c r="B110" s="154" t="str">
        <f>+'แผน-ผล-58-รวม'!B32</f>
        <v>วิศวกรรมการโยธา ขนส่ง และทรัพยากรธรณี</v>
      </c>
      <c r="C110" s="5">
        <f>+'แผน-ผล-58-รวม'!C32</f>
        <v>20</v>
      </c>
      <c r="D110" s="5">
        <f>+'แผน-ผล-58-รวม'!D32</f>
        <v>25</v>
      </c>
      <c r="E110" s="8">
        <f t="shared" si="2"/>
        <v>125</v>
      </c>
      <c r="F110" s="5">
        <f>+'แผน-ผล-58-รวม'!F32</f>
        <v>10</v>
      </c>
      <c r="G110" s="5">
        <f>+'แผน-ผล-58-รวม'!G32</f>
        <v>4</v>
      </c>
      <c r="H110" s="8">
        <f t="shared" si="3"/>
        <v>40</v>
      </c>
    </row>
    <row r="111" spans="1:8" ht="21" hidden="1" customHeight="1" x14ac:dyDescent="0.5">
      <c r="A111" s="65" t="s">
        <v>89</v>
      </c>
      <c r="B111" s="6" t="str">
        <f>+'แผน-ผล-58-รวม'!B33</f>
        <v>วิศวกรรมสิ่งแวดล้อม</v>
      </c>
      <c r="C111" s="5">
        <f>+'แผน-ผล-58-รวม'!C33</f>
        <v>10</v>
      </c>
      <c r="D111" s="5">
        <f>+'แผน-ผล-58-รวม'!D33</f>
        <v>8</v>
      </c>
      <c r="E111" s="8">
        <f t="shared" si="2"/>
        <v>80</v>
      </c>
      <c r="F111" s="5">
        <f>+'แผน-ผล-58-รวม'!F33</f>
        <v>5</v>
      </c>
      <c r="G111" s="25">
        <f>+'แผน-ผล-58-รวม'!G33</f>
        <v>1</v>
      </c>
      <c r="H111" s="8">
        <f t="shared" si="3"/>
        <v>20</v>
      </c>
    </row>
    <row r="112" spans="1:8" ht="21" hidden="1" customHeight="1" x14ac:dyDescent="0.5">
      <c r="A112" s="65" t="s">
        <v>90</v>
      </c>
      <c r="B112" s="6" t="str">
        <f>+'แผน-ผล-58-รวม'!B34</f>
        <v>วิศวกรรมอุตสาหการและสิ่งแวดล้อม</v>
      </c>
      <c r="C112" s="5">
        <f>+'แผน-ผล-58-รวม'!C34</f>
        <v>20</v>
      </c>
      <c r="D112" s="5">
        <f>+'แผน-ผล-58-รวม'!D34</f>
        <v>10</v>
      </c>
      <c r="E112" s="8">
        <f t="shared" si="2"/>
        <v>50</v>
      </c>
      <c r="F112" s="5">
        <f>+'แผน-ผล-58-รวม'!F34</f>
        <v>10</v>
      </c>
      <c r="G112" s="5">
        <f>+'แผน-ผล-58-รวม'!G34</f>
        <v>2</v>
      </c>
      <c r="H112" s="8">
        <f t="shared" si="3"/>
        <v>20</v>
      </c>
    </row>
    <row r="113" spans="1:8" ht="21" hidden="1" customHeight="1" x14ac:dyDescent="0.5">
      <c r="A113" s="65" t="s">
        <v>91</v>
      </c>
      <c r="B113" s="6" t="str">
        <f>+'แผน-ผล-58-รวม'!B35</f>
        <v>เทคโนโลยีธรณี</v>
      </c>
      <c r="C113" s="5">
        <f>+'แผน-ผล-58-รวม'!C35</f>
        <v>10</v>
      </c>
      <c r="D113" s="5">
        <f>+'แผน-ผล-58-รวม'!D35</f>
        <v>9</v>
      </c>
      <c r="E113" s="8">
        <f t="shared" si="2"/>
        <v>90</v>
      </c>
      <c r="F113" s="5">
        <f>+'แผน-ผล-58-รวม'!F35</f>
        <v>5</v>
      </c>
      <c r="G113" s="5">
        <f>+'แผน-ผล-58-รวม'!G35</f>
        <v>2</v>
      </c>
      <c r="H113" s="8">
        <f t="shared" si="3"/>
        <v>40</v>
      </c>
    </row>
    <row r="114" spans="1:8" ht="21" hidden="1" customHeight="1" x14ac:dyDescent="0.5">
      <c r="A114" s="65" t="s">
        <v>92</v>
      </c>
      <c r="B114" s="6" t="str">
        <f>+'แผน-ผล-58-รวม'!B36</f>
        <v>วิศวกรรมเมคคาทรอนิกส์</v>
      </c>
      <c r="C114" s="5">
        <f>+'แผน-ผล-58-รวม'!C36</f>
        <v>25</v>
      </c>
      <c r="D114" s="5">
        <f>+'แผน-ผล-58-รวม'!D36</f>
        <v>27</v>
      </c>
      <c r="E114" s="8">
        <f t="shared" si="2"/>
        <v>108</v>
      </c>
      <c r="F114" s="5">
        <f>+'แผน-ผล-58-รวม'!F36</f>
        <v>10</v>
      </c>
      <c r="G114" s="5">
        <f>+'แผน-ผล-58-รวม'!G36</f>
        <v>6</v>
      </c>
      <c r="H114" s="8">
        <f t="shared" si="3"/>
        <v>60</v>
      </c>
    </row>
    <row r="115" spans="1:8" ht="21" hidden="1" customHeight="1" x14ac:dyDescent="0.5">
      <c r="A115" s="65" t="s">
        <v>93</v>
      </c>
      <c r="B115" s="6" t="str">
        <f>+'แผน-ผล-58-รวม'!B37</f>
        <v>วิศวกรรมโลหการ</v>
      </c>
      <c r="C115" s="5">
        <f>+'แผน-ผล-58-รวม'!C37</f>
        <v>10</v>
      </c>
      <c r="D115" s="5">
        <f>+'แผน-ผล-58-รวม'!D37</f>
        <v>1</v>
      </c>
      <c r="E115" s="8">
        <f t="shared" si="2"/>
        <v>10</v>
      </c>
      <c r="F115" s="5">
        <f>+'แผน-ผล-58-รวม'!F37</f>
        <v>5</v>
      </c>
      <c r="G115" s="25">
        <f>+'แผน-ผล-58-รวม'!G37</f>
        <v>0</v>
      </c>
      <c r="H115" s="8">
        <f t="shared" si="3"/>
        <v>0</v>
      </c>
    </row>
    <row r="116" spans="1:8" hidden="1" x14ac:dyDescent="0.5">
      <c r="A116" s="65" t="s">
        <v>94</v>
      </c>
      <c r="B116" s="6" t="str">
        <f>+'แผน-ผล-58-รวม'!B38</f>
        <v>วิศวกรรมเกษตรและอาหาร</v>
      </c>
      <c r="C116" s="5">
        <f>+'แผน-ผล-58-รวม'!C38</f>
        <v>10</v>
      </c>
      <c r="D116" s="5">
        <f>+'แผน-ผล-58-รวม'!D38</f>
        <v>1</v>
      </c>
      <c r="E116" s="8">
        <f t="shared" si="2"/>
        <v>10</v>
      </c>
      <c r="F116" s="5">
        <f>+'แผน-ผล-58-รวม'!F38</f>
        <v>5</v>
      </c>
      <c r="G116" s="5">
        <f>+'แผน-ผล-58-รวม'!G38</f>
        <v>3</v>
      </c>
      <c r="H116" s="8">
        <f t="shared" si="3"/>
        <v>60</v>
      </c>
    </row>
    <row r="117" spans="1:8" hidden="1" x14ac:dyDescent="0.5">
      <c r="A117" s="65" t="s">
        <v>95</v>
      </c>
      <c r="B117" s="6" t="str">
        <f>+'แผน-ผล-58-รวม'!B23</f>
        <v>วิศวกรรมการผลิต</v>
      </c>
      <c r="C117" s="5">
        <f>+'แผน-ผล-58-รวม'!C23</f>
        <v>10</v>
      </c>
      <c r="D117" s="5">
        <f>+'แผน-ผล-58-รวม'!D23</f>
        <v>3</v>
      </c>
      <c r="E117" s="8">
        <f>+D117/C117*100</f>
        <v>30</v>
      </c>
      <c r="F117" s="5">
        <f>+'แผน-ผล-58-รวม'!F23</f>
        <v>5</v>
      </c>
      <c r="G117" s="5">
        <f>+'แผน-ผล-58-รวม'!G23</f>
        <v>2</v>
      </c>
      <c r="H117" s="8">
        <f t="shared" si="3"/>
        <v>40</v>
      </c>
    </row>
    <row r="118" spans="1:8" hidden="1" x14ac:dyDescent="0.5">
      <c r="A118" s="65" t="s">
        <v>96</v>
      </c>
      <c r="B118" s="6" t="str">
        <f>+'แผน-ผล-58-รวม'!B39</f>
        <v>วิศวกรรมการจัดการพลังงาน</v>
      </c>
      <c r="C118" s="5">
        <f>+'แผน-ผล-58-รวม'!C39</f>
        <v>25</v>
      </c>
      <c r="D118" s="5">
        <f>+'แผน-ผล-58-รวม'!D39</f>
        <v>14</v>
      </c>
      <c r="E118" s="8">
        <f t="shared" si="2"/>
        <v>56.000000000000007</v>
      </c>
      <c r="F118" s="5">
        <f>+'แผน-ผล-58-รวม'!F39</f>
        <v>10</v>
      </c>
      <c r="G118" s="5">
        <f>+'แผน-ผล-58-รวม'!G39</f>
        <v>5</v>
      </c>
      <c r="H118" s="8">
        <f t="shared" si="3"/>
        <v>50</v>
      </c>
    </row>
    <row r="119" spans="1:8" ht="21" hidden="1" customHeight="1" x14ac:dyDescent="0.5">
      <c r="A119" s="65" t="s">
        <v>150</v>
      </c>
      <c r="B119" s="6" t="str">
        <f>+'แผน-ผล-58-รวม'!B40</f>
        <v>การบริหารงานก่อสร้างและสาธารณูปโภค</v>
      </c>
      <c r="C119" s="5">
        <f>+'แผน-ผล-58-รวม'!C40</f>
        <v>60</v>
      </c>
      <c r="D119" s="5">
        <f>+'แผน-ผล-58-รวม'!D40</f>
        <v>81</v>
      </c>
      <c r="E119" s="8">
        <f t="shared" si="2"/>
        <v>135</v>
      </c>
      <c r="F119" s="5">
        <f>+'แผน-ผล-58-รวม'!F40</f>
        <v>5</v>
      </c>
      <c r="G119" s="5">
        <f>+'แผน-ผล-58-รวม'!G40</f>
        <v>2</v>
      </c>
      <c r="H119" s="8">
        <f t="shared" si="3"/>
        <v>40</v>
      </c>
    </row>
    <row r="120" spans="1:8" hidden="1" x14ac:dyDescent="0.5">
      <c r="A120" s="65" t="s">
        <v>151</v>
      </c>
      <c r="B120" s="6" t="str">
        <f>+'แผน-ผล-58-รวม'!B41</f>
        <v>วิศวกรรมอิเล็กทรอนิกส์และโฟตอนนิกส์</v>
      </c>
      <c r="C120" s="5">
        <f>+'แผน-ผล-58-รวม'!C41</f>
        <v>10</v>
      </c>
      <c r="D120" s="5">
        <f>+'แผน-ผล-58-รวม'!D41</f>
        <v>8</v>
      </c>
      <c r="E120" s="8">
        <f>+D120/C120*100</f>
        <v>80</v>
      </c>
      <c r="F120" s="5">
        <f>+'แผน-ผล-58-รวม'!F41</f>
        <v>5</v>
      </c>
      <c r="G120" s="5">
        <f>+'แผน-ผล-58-รวม'!G41</f>
        <v>0</v>
      </c>
      <c r="H120" s="8">
        <f t="shared" si="3"/>
        <v>0</v>
      </c>
    </row>
    <row r="121" spans="1:8" hidden="1" x14ac:dyDescent="0.5">
      <c r="A121" s="65" t="s">
        <v>152</v>
      </c>
      <c r="B121" s="6" t="str">
        <f>+'แผน-ผล-58-รวม'!B42</f>
        <v>วิศวกรรมวัสดุ</v>
      </c>
      <c r="C121" s="5">
        <f>+'แผน-ผล-58-รวม'!C42</f>
        <v>20</v>
      </c>
      <c r="D121" s="5">
        <f>+'แผน-ผล-58-รวม'!D42</f>
        <v>2</v>
      </c>
      <c r="E121" s="8">
        <f>+D121/C121*100</f>
        <v>10</v>
      </c>
      <c r="F121" s="5">
        <f>+'แผน-ผล-58-รวม'!F42</f>
        <v>10</v>
      </c>
      <c r="G121" s="5">
        <f>+'แผน-ผล-58-รวม'!G42</f>
        <v>4</v>
      </c>
      <c r="H121" s="8">
        <f t="shared" si="3"/>
        <v>40</v>
      </c>
    </row>
    <row r="122" spans="1:8" ht="24" hidden="1" x14ac:dyDescent="0.55000000000000004">
      <c r="A122" s="161" t="s">
        <v>74</v>
      </c>
      <c r="B122" s="162"/>
      <c r="C122" s="10">
        <f>SUM(C102:C121)</f>
        <v>323</v>
      </c>
      <c r="D122" s="10">
        <f>SUM(D102:D121)</f>
        <v>243</v>
      </c>
      <c r="E122" s="11">
        <f t="shared" si="2"/>
        <v>75.232198142414859</v>
      </c>
      <c r="F122" s="10">
        <f>SUM(F102:F121)</f>
        <v>131</v>
      </c>
      <c r="G122" s="10">
        <f>SUM(G102:G121)</f>
        <v>58</v>
      </c>
      <c r="H122" s="11">
        <f t="shared" si="3"/>
        <v>44.274809160305345</v>
      </c>
    </row>
    <row r="123" spans="1:8" hidden="1" x14ac:dyDescent="0.5">
      <c r="H123" s="12" t="str">
        <f>+'แผน-ผล-58-รวม'!K46</f>
        <v>ข้อมูล ณ วันที่ 22 มีนาคม 2559</v>
      </c>
    </row>
    <row r="124" spans="1:8" hidden="1" x14ac:dyDescent="0.5">
      <c r="H124" s="12" t="str">
        <f>+'แผน-ผล-58-รวม'!K47</f>
        <v>(รวมทุกภาคการศึกษา)</v>
      </c>
    </row>
    <row r="125" spans="1:8" hidden="1" x14ac:dyDescent="0.5">
      <c r="H125" s="12"/>
    </row>
    <row r="126" spans="1:8" ht="24" hidden="1" x14ac:dyDescent="0.55000000000000004">
      <c r="A126" s="13" t="str">
        <f>+'แผน-ผล-58-รวม'!A48</f>
        <v>หมายเหตุ: แผนการรับนักศึกษา ตามแผนการเปิดสอนและเป้าหมายการรับนักศึกษาระดับบัณฑิตศึกษา ปีการศึกษา 2558</v>
      </c>
      <c r="B126" s="13"/>
    </row>
    <row r="127" spans="1:8" ht="24" hidden="1" x14ac:dyDescent="0.55000000000000004">
      <c r="A127" s="13"/>
      <c r="B127" s="13" t="str">
        <f>+'แผน-ผล-58-รวม'!B49</f>
        <v>ที่ผ่านความเห็นชอบจากสภาวิชาการ เมื่อคราวการประชุมครั้งที่ 3/2557 วันที่ 27 มีนาคม 2557</v>
      </c>
    </row>
    <row r="128" spans="1:8" hidden="1" x14ac:dyDescent="0.5"/>
    <row r="129" spans="1:8" s="21" customFormat="1" ht="27.75" x14ac:dyDescent="0.65">
      <c r="A129" s="169" t="s">
        <v>73</v>
      </c>
      <c r="B129" s="169"/>
      <c r="C129" s="169"/>
      <c r="D129" s="169"/>
      <c r="E129" s="169"/>
      <c r="F129" s="169"/>
      <c r="G129" s="169"/>
      <c r="H129" s="169"/>
    </row>
    <row r="130" spans="1:8" s="21" customFormat="1" ht="27.75" x14ac:dyDescent="0.65">
      <c r="A130" s="170" t="str">
        <f>+A34</f>
        <v>ประจำปีการศึกษา 2558</v>
      </c>
      <c r="B130" s="170"/>
      <c r="C130" s="170"/>
      <c r="D130" s="170"/>
      <c r="E130" s="170"/>
      <c r="F130" s="170"/>
      <c r="G130" s="170"/>
      <c r="H130" s="170"/>
    </row>
    <row r="131" spans="1:8" x14ac:dyDescent="0.5">
      <c r="A131" s="23"/>
      <c r="B131" s="23"/>
      <c r="C131" s="23"/>
      <c r="D131" s="23"/>
      <c r="E131" s="23"/>
      <c r="F131" s="23"/>
      <c r="G131" s="23"/>
      <c r="H131" s="23"/>
    </row>
    <row r="132" spans="1:8" x14ac:dyDescent="0.5">
      <c r="A132" s="171" t="s">
        <v>32</v>
      </c>
      <c r="B132" s="173" t="s">
        <v>61</v>
      </c>
      <c r="C132" s="175" t="s">
        <v>0</v>
      </c>
      <c r="D132" s="175"/>
      <c r="E132" s="175"/>
      <c r="F132" s="175" t="s">
        <v>1</v>
      </c>
      <c r="G132" s="175"/>
      <c r="H132" s="175"/>
    </row>
    <row r="133" spans="1:8" x14ac:dyDescent="0.5">
      <c r="A133" s="172"/>
      <c r="B133" s="173"/>
      <c r="C133" s="4" t="s">
        <v>15</v>
      </c>
      <c r="D133" s="4" t="s">
        <v>16</v>
      </c>
      <c r="E133" s="4" t="s">
        <v>17</v>
      </c>
      <c r="F133" s="4" t="s">
        <v>15</v>
      </c>
      <c r="G133" s="4" t="s">
        <v>16</v>
      </c>
      <c r="H133" s="4" t="s">
        <v>17</v>
      </c>
    </row>
    <row r="134" spans="1:8" ht="21" customHeight="1" x14ac:dyDescent="0.5">
      <c r="A134" s="5">
        <v>1</v>
      </c>
      <c r="B134" s="6" t="str">
        <f>+'แผน-ผล-58-รวม'!B43</f>
        <v>มลพิษสิ่งแวดล้อมและความปลอดภัย</v>
      </c>
      <c r="C134" s="5">
        <f>+'แผน-ผล-58-รวม'!C43</f>
        <v>5</v>
      </c>
      <c r="D134" s="5">
        <f>+'แผน-ผล-58-รวม'!D43</f>
        <v>2</v>
      </c>
      <c r="E134" s="26">
        <f>+'แผน-ผล-58-รวม'!E42</f>
        <v>10</v>
      </c>
      <c r="F134" s="174"/>
      <c r="G134" s="174"/>
      <c r="H134" s="174"/>
    </row>
    <row r="135" spans="1:8" ht="21" hidden="1" customHeight="1" x14ac:dyDescent="0.5">
      <c r="A135" s="5">
        <v>2</v>
      </c>
      <c r="B135" s="6" t="str">
        <f>+'แผน-ผล-58-รวม'!B44</f>
        <v>เวชศาสตร์ชุมชนและเวชศาสตร์ครอบครัว</v>
      </c>
      <c r="C135" s="5">
        <f>+'แผน-ผล-58-รวม'!C44</f>
        <v>0</v>
      </c>
      <c r="D135" s="5">
        <f>+'แผน-ผล-58-รวม'!D44</f>
        <v>0</v>
      </c>
      <c r="E135" s="26" t="e">
        <f>+'แผน-ผล-58-รวม'!E44</f>
        <v>#DIV/0!</v>
      </c>
      <c r="F135" s="5">
        <f>+'แผน-ผล-58-รวม'!F44</f>
        <v>0</v>
      </c>
      <c r="G135" s="5">
        <f>+'แผน-ผล-58-รวม'!G44</f>
        <v>0</v>
      </c>
      <c r="H135" s="26">
        <f>+'แผน-ผล-58-รวม'!H44</f>
        <v>0</v>
      </c>
    </row>
    <row r="136" spans="1:8" ht="24" x14ac:dyDescent="0.55000000000000004">
      <c r="A136" s="161" t="s">
        <v>74</v>
      </c>
      <c r="B136" s="162"/>
      <c r="C136" s="10">
        <f>SUM(C124:C135)</f>
        <v>5</v>
      </c>
      <c r="D136" s="10">
        <f>SUM(D124:D135)</f>
        <v>2</v>
      </c>
      <c r="E136" s="11">
        <f>+D136/C136*100</f>
        <v>40</v>
      </c>
      <c r="F136" s="10">
        <f>+F135</f>
        <v>0</v>
      </c>
      <c r="G136" s="10">
        <f>SUM(G135)</f>
        <v>0</v>
      </c>
      <c r="H136" s="11">
        <v>0</v>
      </c>
    </row>
    <row r="137" spans="1:8" x14ac:dyDescent="0.5">
      <c r="H137" s="12" t="str">
        <f>+'แผน-ผล-58-รวม'!K46</f>
        <v>ข้อมูล ณ วันที่ 22 มีนาคม 2559</v>
      </c>
    </row>
    <row r="138" spans="1:8" x14ac:dyDescent="0.5">
      <c r="H138" s="12" t="str">
        <f>+'แผน-ผล-58-รวม'!K47</f>
        <v>(รวมทุกภาคการศึกษา)</v>
      </c>
    </row>
    <row r="143" spans="1:8" ht="24" x14ac:dyDescent="0.55000000000000004">
      <c r="A143" s="13" t="str">
        <f>+'แผน-ผล-58-รวม'!A48</f>
        <v>หมายเหตุ: แผนการรับนักศึกษา ตามแผนการเปิดสอนและเป้าหมายการรับนักศึกษาระดับบัณฑิตศึกษา ปีการศึกษา 2558</v>
      </c>
      <c r="B143" s="13"/>
    </row>
    <row r="144" spans="1:8" ht="24" x14ac:dyDescent="0.55000000000000004">
      <c r="A144" s="13"/>
      <c r="B144" s="13" t="str">
        <f>+'แผน-ผล-58-รวม'!B49</f>
        <v>ที่ผ่านความเห็นชอบจากสภาวิชาการ เมื่อคราวการประชุมครั้งที่ 3/2557 วันที่ 27 มีนาคม 2557</v>
      </c>
    </row>
  </sheetData>
  <mergeCells count="36">
    <mergeCell ref="F134:H134"/>
    <mergeCell ref="A136:B136"/>
    <mergeCell ref="A122:B122"/>
    <mergeCell ref="A129:H129"/>
    <mergeCell ref="A130:H130"/>
    <mergeCell ref="A132:A133"/>
    <mergeCell ref="B132:B133"/>
    <mergeCell ref="C132:E132"/>
    <mergeCell ref="F132:H132"/>
    <mergeCell ref="A74:B74"/>
    <mergeCell ref="A97:H97"/>
    <mergeCell ref="A98:H98"/>
    <mergeCell ref="A100:A101"/>
    <mergeCell ref="B100:B101"/>
    <mergeCell ref="C100:E100"/>
    <mergeCell ref="F100:H100"/>
    <mergeCell ref="A42:B42"/>
    <mergeCell ref="A65:H65"/>
    <mergeCell ref="A66:H66"/>
    <mergeCell ref="A68:A69"/>
    <mergeCell ref="B68:B69"/>
    <mergeCell ref="C68:E68"/>
    <mergeCell ref="F68:H68"/>
    <mergeCell ref="A16:B16"/>
    <mergeCell ref="A33:H33"/>
    <mergeCell ref="A34:H34"/>
    <mergeCell ref="A36:A37"/>
    <mergeCell ref="B36:B37"/>
    <mergeCell ref="C36:E36"/>
    <mergeCell ref="F36:H36"/>
    <mergeCell ref="A1:H1"/>
    <mergeCell ref="A2:H2"/>
    <mergeCell ref="A4:A5"/>
    <mergeCell ref="B4:B5"/>
    <mergeCell ref="C4:E4"/>
    <mergeCell ref="F4:H4"/>
  </mergeCells>
  <pageMargins left="0.59" right="0.23" top="0.95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1-วิทย์-แผนผล</vt:lpstr>
      <vt:lpstr>11-วิทย์-ปัจจัย</vt:lpstr>
      <vt:lpstr>2-สังคม-แผนผล</vt:lpstr>
      <vt:lpstr>21-สังคม-ปัจจัย</vt:lpstr>
      <vt:lpstr>3-เกษตร-แผนผล</vt:lpstr>
      <vt:lpstr>31-เกษตร-ปัจจัย</vt:lpstr>
      <vt:lpstr>4-วิศว-แผนผล</vt:lpstr>
      <vt:lpstr>41-วิศว-ปัจจัย</vt:lpstr>
      <vt:lpstr>5-แพทยศาสตร์</vt:lpstr>
      <vt:lpstr>51-แพทยศาสตร์</vt:lpstr>
      <vt:lpstr>แผน-ผล-58-รวม</vt:lpstr>
    </vt:vector>
  </TitlesOfParts>
  <Company>sut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pln01</dc:creator>
  <cp:lastModifiedBy>COM</cp:lastModifiedBy>
  <cp:lastPrinted>2016-10-18T04:13:04Z</cp:lastPrinted>
  <dcterms:created xsi:type="dcterms:W3CDTF">2008-02-13T08:00:10Z</dcterms:created>
  <dcterms:modified xsi:type="dcterms:W3CDTF">2016-10-18T04:40:34Z</dcterms:modified>
</cp:coreProperties>
</file>